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lli.Lust\Desktop\"/>
    </mc:Choice>
  </mc:AlternateContent>
  <bookViews>
    <workbookView xWindow="1520" yWindow="600" windowWidth="9600" windowHeight="10200"/>
  </bookViews>
  <sheets>
    <sheet name="eelarve täitmine" sheetId="1" r:id="rId1"/>
    <sheet name="investeeringud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64" i="1"/>
  <c r="G52" i="1"/>
  <c r="E64" i="1"/>
  <c r="D63" i="1"/>
  <c r="E63" i="1" l="1"/>
  <c r="C3" i="1"/>
  <c r="D64" i="1" l="1"/>
  <c r="F64" i="1" l="1"/>
  <c r="H64" i="1" l="1"/>
  <c r="F63" i="1"/>
  <c r="I64" i="1"/>
  <c r="H63" i="1"/>
  <c r="I63" i="1" s="1"/>
  <c r="E65" i="1" l="1"/>
</calcChain>
</file>

<file path=xl/sharedStrings.xml><?xml version="1.0" encoding="utf-8"?>
<sst xmlns="http://schemas.openxmlformats.org/spreadsheetml/2006/main" count="620" uniqueCount="300">
  <si>
    <t>Eelarve täitmise aruanne</t>
  </si>
  <si>
    <t>Tartu Linnavalitsus</t>
  </si>
  <si>
    <t>seisuga:</t>
  </si>
  <si>
    <t xml:space="preserve">Eelarve </t>
  </si>
  <si>
    <t>Täitmine</t>
  </si>
  <si>
    <t>%</t>
  </si>
  <si>
    <t>Klassifikaator</t>
  </si>
  <si>
    <t>Kirje nimetus</t>
  </si>
  <si>
    <t>täitmine</t>
  </si>
  <si>
    <t>eurodes</t>
  </si>
  <si>
    <t>PÕHITEGEVUSE TULUD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</si>
  <si>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</si>
  <si>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</si>
  <si>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</si>
  <si>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</si>
  <si>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</si>
  <si>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</si>
  <si>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</si>
  <si>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</si>
  <si>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</si>
  <si>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Tasandusfond (lg 1)</t>
  </si>
  <si>
    <t>Toetusfond (lg 2)</t>
  </si>
  <si>
    <t>3500*, 35210</t>
  </si>
  <si>
    <t>Muud saadud toetused tegevuskuludeks</t>
  </si>
  <si>
    <t>3825, 388</t>
  </si>
  <si>
    <t xml:space="preserve">Muud tegevustulud </t>
  </si>
  <si>
    <t>Võlalt arvestatud intressitulu</t>
  </si>
  <si>
    <t>Laekumine vee erikasutusest</t>
  </si>
  <si>
    <t>Trahvid</t>
  </si>
  <si>
    <t xml:space="preserve">Eelpool nimetamata muud tegevustulud </t>
  </si>
  <si>
    <t>PÕHITEGEVUSE KULUD KOKKU</t>
  </si>
  <si>
    <t>40, 41, 4500, 452</t>
  </si>
  <si>
    <t>Antavad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</si>
  <si>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</si>
  <si>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</si>
  <si>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</si>
  <si>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</si>
  <si>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</si>
  <si>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</si>
  <si>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</si>
  <si>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</si>
  <si>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</si>
  <si>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</si>
  <si>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</si>
  <si>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</si>
  <si>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x</t>
  </si>
  <si>
    <t>Finantstulud (+)</t>
  </si>
  <si>
    <t>Finantskulud (-)</t>
  </si>
  <si>
    <t>EELARVE TULEM (ÜLEJÄÄK (+) / PUUDUJÄÄK (-))</t>
  </si>
  <si>
    <t>FINANTSEERIMISTEGEVUS</t>
  </si>
  <si>
    <t>Kohustuste võtmine (+)</t>
  </si>
  <si>
    <t>s h  võlakirjade emiteerimine</t>
  </si>
  <si>
    <t xml:space="preserve">       laenud</t>
  </si>
  <si>
    <t xml:space="preserve">       kapitalirent </t>
  </si>
  <si>
    <t>Kohustuste tasumine (-)</t>
  </si>
  <si>
    <t>s h  võlakirjade emiteerimine (tasumine)</t>
  </si>
  <si>
    <t xml:space="preserve">       laenud (tasumine)</t>
  </si>
  <si>
    <t xml:space="preserve">       kapitalirent (tasumine)</t>
  </si>
  <si>
    <t>Kulud TEGEVUSALATI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</si>
  <si>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</si>
  <si>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</si>
  <si>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</si>
  <si>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</si>
  <si>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</si>
  <si>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</si>
  <si>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</si>
  <si>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</si>
  <si>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</si>
  <si>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</si>
  <si>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</si>
  <si>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</si>
  <si>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</si>
  <si>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</si>
  <si>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</si>
  <si>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</si>
  <si>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</si>
  <si>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</si>
  <si>
    <t>Kulu 
liik</t>
  </si>
  <si>
    <t>Põhivara soetus</t>
  </si>
  <si>
    <t>PVS</t>
  </si>
  <si>
    <t>Põhivara soetuseks antav sihtfinantseerimine</t>
  </si>
  <si>
    <t>ASF</t>
  </si>
  <si>
    <t>Finantskulud</t>
  </si>
  <si>
    <t>FK</t>
  </si>
  <si>
    <t>Investeerimistegevuse kulud objektide ja finantseerimisallikate lõikes</t>
  </si>
  <si>
    <t>IT tarkvara arendused ja vahendite soetamine</t>
  </si>
  <si>
    <t xml:space="preserve">   Valitsussektori võla teenindamine</t>
  </si>
  <si>
    <t>MAJANDUS</t>
  </si>
  <si>
    <t>projekteerimised</t>
  </si>
  <si>
    <t xml:space="preserve">   Liikluskorraldus</t>
  </si>
  <si>
    <t>fooriristmike rekonstrueerimine</t>
  </si>
  <si>
    <t>KESKKONNAKAITSE</t>
  </si>
  <si>
    <t xml:space="preserve">   Heitveekäitlus</t>
  </si>
  <si>
    <t xml:space="preserve">   Elamumajanduse arendamine</t>
  </si>
  <si>
    <t xml:space="preserve">   Tänavavalgustus</t>
  </si>
  <si>
    <t>VABA AEG ja KULTUUR</t>
  </si>
  <si>
    <t xml:space="preserve">   Spordibaasid</t>
  </si>
  <si>
    <t>kunstlumetootmise süsteemi väljaehitamiseks</t>
  </si>
  <si>
    <t>elektrisüsteemi rekonstrueerimiseks</t>
  </si>
  <si>
    <t>tehnika rendimakseteks</t>
  </si>
  <si>
    <t>Toetus Kastre Vallavalitsusele Vooremäe terviseradade suusasildade rekonstrueerimiseks</t>
  </si>
  <si>
    <t>Teatri Kodu helitehnika kaasajastamine</t>
  </si>
  <si>
    <t xml:space="preserve">   Muinsuskaitse</t>
  </si>
  <si>
    <t>restaureerimise toetused</t>
  </si>
  <si>
    <t>toetus EELK Tartu Peetri Kogudusele kiriku remonttöödeks</t>
  </si>
  <si>
    <t>HARIDUS</t>
  </si>
  <si>
    <t>lasteaedade tehnosüsteemide korrastamine</t>
  </si>
  <si>
    <t>lasteaedade mänguväljakute ja õuepaviljonide korrashoid</t>
  </si>
  <si>
    <t>hoone Põllu 11a rekonstrueerimine</t>
  </si>
  <si>
    <t>digitaalse õppevara arendamine</t>
  </si>
  <si>
    <t>Anne Noortekeskuse (Uus 56) rekonstrueerimine</t>
  </si>
  <si>
    <t>haridusasutuste territooriumide korrashoid</t>
  </si>
  <si>
    <t>ettekirjutiste täitmine</t>
  </si>
  <si>
    <t>SOTSIAALNE KAITSE</t>
  </si>
  <si>
    <t xml:space="preserve">   Muu sotsiaalsete riskirühmade kaitse</t>
  </si>
  <si>
    <t>Vahe</t>
  </si>
  <si>
    <t>Tulud kokku (põhiteg+invest+fin)</t>
  </si>
  <si>
    <t>Kulud kokku (põhiteg+invest+fin)</t>
  </si>
  <si>
    <t>kasv</t>
  </si>
  <si>
    <t>2585</t>
  </si>
  <si>
    <t>25850</t>
  </si>
  <si>
    <t>25851</t>
  </si>
  <si>
    <t>25852</t>
  </si>
  <si>
    <t>2586</t>
  </si>
  <si>
    <t>25860</t>
  </si>
  <si>
    <t>25861</t>
  </si>
  <si>
    <t>25862</t>
  </si>
  <si>
    <t>Likviidsete varade muutus</t>
  </si>
  <si>
    <t>Nõuete ja kohustuste saldode muutus</t>
  </si>
  <si>
    <t>TARTU LINNA 2021. a eelarve INVESTEERIMISTEGEVUSE  KULUD</t>
  </si>
  <si>
    <t>Esialgne eelarve</t>
  </si>
  <si>
    <t>Esialgne elarve</t>
  </si>
  <si>
    <t>Täpsustatud eelarve</t>
  </si>
  <si>
    <t>Eelarve täitmine</t>
  </si>
  <si>
    <t>Eelarve täitmise %</t>
  </si>
  <si>
    <t>linn</t>
  </si>
  <si>
    <t>toetused</t>
  </si>
  <si>
    <t>kokku</t>
  </si>
  <si>
    <t>INVESTEERIMISTEGEVUS  KULUD  kokku</t>
  </si>
  <si>
    <t>ÜLDISED VALITSUSSEKTORI TEENUSED</t>
  </si>
  <si>
    <t>linna laenude teenindamine</t>
  </si>
  <si>
    <r>
      <t xml:space="preserve">   </t>
    </r>
    <r>
      <rPr>
        <b/>
        <i/>
        <sz val="11"/>
        <rFont val="Times New Roman"/>
        <family val="1"/>
        <charset val="186"/>
      </rPr>
      <t>Linnavalitsus</t>
    </r>
  </si>
  <si>
    <t>Raekoja plats 14 välisseina rekonstrueerimine</t>
  </si>
  <si>
    <t>Raekoja plats 14 sisustamine</t>
  </si>
  <si>
    <t>sõiduautode väljaost</t>
  </si>
  <si>
    <t>AVALIK KORD</t>
  </si>
  <si>
    <r>
      <t xml:space="preserve">   Politsei</t>
    </r>
    <r>
      <rPr>
        <sz val="11"/>
        <rFont val="Times New Roman"/>
        <family val="1"/>
        <charset val="186"/>
      </rPr>
      <t xml:space="preserve"> - Toetus Lõuna Prefektuurile videovalve laiendamiseks</t>
    </r>
  </si>
  <si>
    <t>Maakorraldus - linna arenguks maa ost</t>
  </si>
  <si>
    <t xml:space="preserve"> Linna teed, tänavad ja sillad</t>
  </si>
  <si>
    <t>Tänavate rekonstrueerimine, ehitus, 
projekteerimine</t>
  </si>
  <si>
    <t>Riia tn viadukti ja tunnelite ehitus</t>
  </si>
  <si>
    <t>Puiestee tn (Muru-Narva mägi)</t>
  </si>
  <si>
    <t>Puiestee tn (Põllu-Muru)</t>
  </si>
  <si>
    <t xml:space="preserve">Oa tn (Kroonuaia-Marja) </t>
  </si>
  <si>
    <t>Turu tn (Riia-Aida)</t>
  </si>
  <si>
    <t>Laseri tn</t>
  </si>
  <si>
    <t>Nurme tn (Vahi-Kruusamäe)</t>
  </si>
  <si>
    <t xml:space="preserve">Raatuse tn (Pikk-Puiestee) </t>
  </si>
  <si>
    <t>J. Koorti ja E. Kõksi tänavatele tolmuvaba katte rajamine</t>
  </si>
  <si>
    <t>Tüve ja Lääne tn</t>
  </si>
  <si>
    <t>K.E. von Baeri tn (Jakobi-Lossi)</t>
  </si>
  <si>
    <t>Kopli tn (Ristiku-Roopa)</t>
  </si>
  <si>
    <t>Aardla tn (Ülenurme-Võru)</t>
  </si>
  <si>
    <t>Papli tn (Anne -Jaama)</t>
  </si>
  <si>
    <t>Staadioni tn (Lubja-Liiva)</t>
  </si>
  <si>
    <t>Kroonuaia silla vuugid</t>
  </si>
  <si>
    <t>Koostööprojektid korteriühistutega elamute ümbruse asfalteerimiseks</t>
  </si>
  <si>
    <t xml:space="preserve">erasektori poolt avaliku taristu rekonstrueerimiseks tehtavate investeeringute kaasfinantseerimine </t>
  </si>
  <si>
    <t>investeeringu objektide omanikujärelevalve</t>
  </si>
  <si>
    <t>Vanemuise tn (Akadeemia-Ülikooli ja Uueturu)</t>
  </si>
  <si>
    <t>Ülekatted, pindamised ja koostööprojektid</t>
  </si>
  <si>
    <t>Jalgratta- ja jalgteed, sillad</t>
  </si>
  <si>
    <t>Tartu-Rahinge-Ilmatsalu  kergliiklustee I etapp</t>
  </si>
  <si>
    <t>Kuradisild</t>
  </si>
  <si>
    <t>Sadevee liitumistasu</t>
  </si>
  <si>
    <t xml:space="preserve">  Transpordikorraldus</t>
  </si>
  <si>
    <t>rattarendisüsteemi arendamine</t>
  </si>
  <si>
    <t>bussipaviljonide uuendamine</t>
  </si>
  <si>
    <t>kiirustabloo videoloenduri soetus</t>
  </si>
  <si>
    <r>
      <t xml:space="preserve">  </t>
    </r>
    <r>
      <rPr>
        <b/>
        <i/>
        <sz val="11"/>
        <rFont val="Times New Roman"/>
        <family val="1"/>
        <charset val="186"/>
      </rPr>
      <t>Üldmajanduslikud arendusprojektid</t>
    </r>
  </si>
  <si>
    <t xml:space="preserve">toetus SAle Tartu Teaduspark infrastruktuuri arendamiseks </t>
  </si>
  <si>
    <t xml:space="preserve">  Muu majandus</t>
  </si>
  <si>
    <t>investeeringud korteriühistutes projekti SmartEnCity raames</t>
  </si>
  <si>
    <t>viidasüsteemi rajamine</t>
  </si>
  <si>
    <t>korteriühistute remondifond</t>
  </si>
  <si>
    <t>ettekirjutuste täitmine linna hoonetes</t>
  </si>
  <si>
    <t>monumentide rajamine</t>
  </si>
  <si>
    <t>Lutsu 3 terrassi uuendus</t>
  </si>
  <si>
    <r>
      <t xml:space="preserve">   </t>
    </r>
    <r>
      <rPr>
        <b/>
        <i/>
        <sz val="11"/>
        <rFont val="Times New Roman"/>
        <family val="1"/>
        <charset val="186"/>
      </rPr>
      <t xml:space="preserve">Jäätmekäitlus </t>
    </r>
    <r>
      <rPr>
        <sz val="11"/>
        <rFont val="Times New Roman"/>
        <family val="1"/>
        <charset val="186"/>
      </rPr>
      <t xml:space="preserve">- jäätmejaamale autokaalu soetamine </t>
    </r>
  </si>
  <si>
    <t>toetus hüdrantide rajamiseks</t>
  </si>
  <si>
    <r>
      <t xml:space="preserve">   </t>
    </r>
    <r>
      <rPr>
        <b/>
        <i/>
        <sz val="11"/>
        <rFont val="Times New Roman"/>
        <family val="1"/>
        <charset val="186"/>
      </rPr>
      <t>Haljastus</t>
    </r>
  </si>
  <si>
    <t>Uue mängu- ja spordiväljaku rajamine (Ilmatsalu)</t>
  </si>
  <si>
    <t>Linnaujula ehitustööde I etapp</t>
  </si>
  <si>
    <t>Toomemäe teed ja trepid</t>
  </si>
  <si>
    <t>Sõbra tn ja Kesklinna mänguväljakute ning Sanatooriumi parkmetsa spordiväljaku rekonstrueerimistööde II etapp</t>
  </si>
  <si>
    <t>Ujula tn koerteaediku rajamine</t>
  </si>
  <si>
    <t>Toomemäe pinkide väljavahetamine ja täiendamine</t>
  </si>
  <si>
    <t>ELAMU- ja KOMMUNAALMAJANDUS</t>
  </si>
  <si>
    <t xml:space="preserve">linnale kuuluvate korterite remont </t>
  </si>
  <si>
    <t xml:space="preserve">linnale kuuluvate elamute remont </t>
  </si>
  <si>
    <t>Lubja 7 sotsiaalmaja remont</t>
  </si>
  <si>
    <t xml:space="preserve">   Veevarustus</t>
  </si>
  <si>
    <t>Rahinge Kandiküla ühisveevärgi ja kanalisatsioonitrassi rajamine</t>
  </si>
  <si>
    <t>Annelinna tänavavalgustuse renoveerimine</t>
  </si>
  <si>
    <t>Jaamamõisa, Ränilinna, Veeriku linnaosa tänavavalgustuse korrastamine</t>
  </si>
  <si>
    <t>Vabaduse pst ja Emajõe vahelise pargi valgustuse rekonstrueerimine</t>
  </si>
  <si>
    <t>Narva mnt valgustuse ümberehitus Võidu sillast Delta õppehooneni</t>
  </si>
  <si>
    <t>pimedate tänavalõikude valgustamine</t>
  </si>
  <si>
    <t>Vana Ihaste tänavavalgustuse uuendamine</t>
  </si>
  <si>
    <t>Toomemäe spordiplatsi valgustuse rekonstrueerimine</t>
  </si>
  <si>
    <t>Vorbuse küla tänavavalgustuse rekonstrueerimine</t>
  </si>
  <si>
    <t>Tiigi tn valgustus (Tiigi 17 kuni Kastani tn)</t>
  </si>
  <si>
    <t>tänavavalgustusliinide rekonstrueerimine koostöös Elektrileviga</t>
  </si>
  <si>
    <t>Rõhu küla tänavavalgustuse rekonstrueerimine</t>
  </si>
  <si>
    <t>Amortiseerunud tänavavalgustusliinide renoveerimine, võrgu optimeerimine</t>
  </si>
  <si>
    <t>Tänavavalgustuskilpide ja telemeetria- süsteemide väljavahetamine, uute loomine</t>
  </si>
  <si>
    <t>Ülekäiguradade valgustamine</t>
  </si>
  <si>
    <t xml:space="preserve">  Muu elamu- ja kommunaaltegevus</t>
  </si>
  <si>
    <t>Tuigo kalmistu leinamaja, värava ja bussipaviljoni ehitus</t>
  </si>
  <si>
    <t xml:space="preserve">Loomade varjupaiga taristu renoveerimise projekteerimine </t>
  </si>
  <si>
    <t>Raadi kalmistu peatee kivisillutis</t>
  </si>
  <si>
    <t>Uus-Jaani külmkambri katuse renoveerimine</t>
  </si>
  <si>
    <t>Pauluse ja Puiestee leinamajade fassaadide remont</t>
  </si>
  <si>
    <t>Uspenski kabel-kellatorni sisemised renoveerimistööd</t>
  </si>
  <si>
    <t>Annemõisa 1a jalgpallihalli rajamine</t>
  </si>
  <si>
    <t>Veski Spordibaasi väliskanalisatsiooni rekonstrueerimine</t>
  </si>
  <si>
    <t>TÜ spordihoone arendamine</t>
  </si>
  <si>
    <t>toetus MTÜ-le Seiklustehas ronimissaali rajamiseks</t>
  </si>
  <si>
    <t xml:space="preserve"> A. Le Coq Spordihoone remont</t>
  </si>
  <si>
    <t>toetus Spordiklubile VELO Visa halli BMX radade ehituseks</t>
  </si>
  <si>
    <t>Sõudmise Aerutamise Keskuse küttesüsteemi rekonstrueerimise lõpetamine</t>
  </si>
  <si>
    <t>Kvissentali veemotokeskus (Madruse 14)</t>
  </si>
  <si>
    <r>
      <t xml:space="preserve">   </t>
    </r>
    <r>
      <rPr>
        <b/>
        <i/>
        <sz val="11"/>
        <rFont val="Times New Roman"/>
        <family val="1"/>
        <charset val="186"/>
      </rPr>
      <t>Puhkepargid</t>
    </r>
  </si>
  <si>
    <t>Tähtvere puhkepargi arendus ja laululava siseruumide remont</t>
  </si>
  <si>
    <t xml:space="preserve">   Raamatukogud </t>
  </si>
  <si>
    <t xml:space="preserve">O. Lutsu nim Linnaraamatukogu </t>
  </si>
  <si>
    <t>kodulehe uus IT lahendus</t>
  </si>
  <si>
    <t>Kompanii 3/5 ruumide remont</t>
  </si>
  <si>
    <r>
      <t xml:space="preserve">   </t>
    </r>
    <r>
      <rPr>
        <b/>
        <i/>
        <sz val="11"/>
        <rFont val="Times New Roman"/>
        <family val="1"/>
        <charset val="186"/>
      </rPr>
      <t xml:space="preserve">Vaba aja üritused </t>
    </r>
    <r>
      <rPr>
        <i/>
        <sz val="11"/>
        <rFont val="Times New Roman"/>
        <family val="1"/>
        <charset val="186"/>
      </rPr>
      <t xml:space="preserve">- </t>
    </r>
    <r>
      <rPr>
        <sz val="11"/>
        <rFont val="Times New Roman"/>
        <family val="1"/>
        <charset val="186"/>
      </rPr>
      <t xml:space="preserve">toetus kultuuri- ja spordiühingutele inventari ja/või seadmete soetamiseks </t>
    </r>
  </si>
  <si>
    <t xml:space="preserve">  Muuseumid</t>
  </si>
  <si>
    <t>Linnamuuseumi uute näituste väljatoomine</t>
  </si>
  <si>
    <t>uute näituste väljatoomine</t>
  </si>
  <si>
    <t>uue püsiekspositsiooni ettevalmistustööd</t>
  </si>
  <si>
    <t>Mänguasjamuuseumi remonttööd (Lutsu 8)</t>
  </si>
  <si>
    <t>taristu remonttööd</t>
  </si>
  <si>
    <t xml:space="preserve">toetus SAle Tartu Maarja Kirik </t>
  </si>
  <si>
    <t>linnamüüri taastamine (Vabaduse pst 9)</t>
  </si>
  <si>
    <t>toetus EAÕK Tartu Pühade Aleksandrite Kogudusele (Sõbra 19a) katuse remondiks</t>
  </si>
  <si>
    <t>Telleri kabeli sisemised restaureerimistööd</t>
  </si>
  <si>
    <t>toetus EAÕK Tartu Jumalaema Uinumise Kogudusele katedraalkiriku remondiks</t>
  </si>
  <si>
    <t xml:space="preserve">Toetus EELK Tartu Peetri Kogudusele </t>
  </si>
  <si>
    <t>Raadi kalmistu telliskabeli renoveerimise projekteerimine</t>
  </si>
  <si>
    <t>toetus Tartu Juudi Kogukonnale Vana-juudi kalmistu mausoleumi renoveerimiseks</t>
  </si>
  <si>
    <r>
      <t xml:space="preserve"> </t>
    </r>
    <r>
      <rPr>
        <b/>
        <sz val="11"/>
        <rFont val="Times New Roman"/>
        <family val="1"/>
        <charset val="186"/>
      </rPr>
      <t>Kunst</t>
    </r>
    <r>
      <rPr>
        <b/>
        <i/>
        <sz val="11"/>
        <rFont val="Times New Roman"/>
        <family val="1"/>
        <charset val="186"/>
      </rPr>
      <t xml:space="preserve"> - </t>
    </r>
    <r>
      <rPr>
        <sz val="11"/>
        <rFont val="Times New Roman"/>
        <family val="1"/>
        <charset val="186"/>
      </rPr>
      <t>toetus</t>
    </r>
    <r>
      <rPr>
        <b/>
        <i/>
        <sz val="11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>Tartu Kunstnike Liidule Vanemuise 26 hoones linnaresidentuuri loomiseks</t>
    </r>
  </si>
  <si>
    <t xml:space="preserve">  Muu vabaaeg ja kultuur</t>
  </si>
  <si>
    <t>Lodjakoja teede ja platside pindamine</t>
  </si>
  <si>
    <t>südalinna kultuurikeskuse ettevalmistustööd</t>
  </si>
  <si>
    <t xml:space="preserve">   Koolieelsed lasteasutused</t>
  </si>
  <si>
    <t>Lasteaed Meelespea (Ilmatsalu 24a) rekonstrueerimine</t>
  </si>
  <si>
    <t>Lasteaed Ristikhein (Ropka 25) rekonstrueerimine</t>
  </si>
  <si>
    <t>lasteaedade rühmade remondid</t>
  </si>
  <si>
    <t>Lasteaed Helika (Kalevi 52 a) ruumide remont</t>
  </si>
  <si>
    <t>lasteaedade rühmade sisustus</t>
  </si>
  <si>
    <t xml:space="preserve">   Üldhariduskoolid</t>
  </si>
  <si>
    <t>Kroonuaia Kool (Ploomi 1)</t>
  </si>
  <si>
    <t>Salme 1a hoone rekonstrueerimise projekteerimine ja osaline rekonstrueerimine</t>
  </si>
  <si>
    <t>Forseliuse Kooli (Tähe 103) lifti ehitus</t>
  </si>
  <si>
    <t>K.J. Petersoni Gümnaasiumi (Kaunase pst 70) keldiruumide remont</t>
  </si>
  <si>
    <t>M. Härma Gümnaasiumi (Tõnissoni 3) ruumide remont</t>
  </si>
  <si>
    <t>Karlova Kooli (Lina 2) rekonstrueerimise projekteerimine</t>
  </si>
  <si>
    <t>Al. Puškini Kooli spordiväljaku rekonstrueerimistööd</t>
  </si>
  <si>
    <t>Hansa Kooli/Descartes’i Kooli (Anne 63 ja Anne 65) rekonstrueerimise eskiislahendus</t>
  </si>
  <si>
    <r>
      <t xml:space="preserve">   </t>
    </r>
    <r>
      <rPr>
        <b/>
        <i/>
        <sz val="11"/>
        <rFont val="Times New Roman"/>
        <family val="1"/>
        <charset val="186"/>
      </rPr>
      <t xml:space="preserve">Kutseõppeasutused </t>
    </r>
    <r>
      <rPr>
        <sz val="11"/>
        <rFont val="Times New Roman"/>
        <family val="1"/>
        <charset val="186"/>
      </rPr>
      <t xml:space="preserve"> </t>
    </r>
  </si>
  <si>
    <t xml:space="preserve">    Noorte huviharidus ja huvitegevus</t>
  </si>
  <si>
    <t>II Laste Muusikakoolile kabinett-tiibklaveri soetus</t>
  </si>
  <si>
    <r>
      <t xml:space="preserve">    Taseme alusel mittemääratletav haridus </t>
    </r>
    <r>
      <rPr>
        <sz val="11"/>
        <rFont val="Times New Roman"/>
        <family val="1"/>
        <charset val="186"/>
      </rPr>
      <t>- 
Kutsehariduskeskuse õppeotstarbeliste seadmete soetamine</t>
    </r>
  </si>
  <si>
    <t xml:space="preserve">   Muu haridus (09800)</t>
  </si>
  <si>
    <t>haridusasutuste tehnosüsteemide korrastamine</t>
  </si>
  <si>
    <r>
      <t xml:space="preserve">   </t>
    </r>
    <r>
      <rPr>
        <b/>
        <i/>
        <sz val="11"/>
        <rFont val="Times New Roman"/>
        <family val="1"/>
        <charset val="186"/>
      </rPr>
      <t>Muu puuetega inimeste sotsiaalne kaitse</t>
    </r>
    <r>
      <rPr>
        <sz val="11"/>
        <rFont val="Times New Roman"/>
        <family val="1"/>
        <charset val="186"/>
      </rPr>
      <t xml:space="preserve"> - 
trepitõstukite soetus</t>
    </r>
  </si>
  <si>
    <r>
      <t xml:space="preserve">   </t>
    </r>
    <r>
      <rPr>
        <b/>
        <i/>
        <sz val="11"/>
        <rFont val="Times New Roman"/>
        <family val="1"/>
        <charset val="186"/>
      </rPr>
      <t>Eakate sotsiaalhoolekande asutused</t>
    </r>
  </si>
  <si>
    <t>Hooldekodu (Liiva 32) ruumide remont</t>
  </si>
  <si>
    <t>Hooldekodule kombiahju soetamine</t>
  </si>
  <si>
    <t>Tüve 2 ja 4 sotsiaalüürimajade rajamine</t>
  </si>
  <si>
    <t>üldhooldekodu (Nõlvaku 10) rajamine</t>
  </si>
  <si>
    <t>Sh täiendavalt saadud toetused ja muud tulud:</t>
  </si>
  <si>
    <t>Poe tänav</t>
  </si>
  <si>
    <t>Soola tn (Kaluri-Väike Turu)</t>
  </si>
  <si>
    <t>Puusepa (Riia-Lunini  põik)</t>
  </si>
  <si>
    <t>Sõpruse silla pealesõit</t>
  </si>
  <si>
    <t>Kalevi tn</t>
  </si>
  <si>
    <t>Hipodroomi tn (Metshaldja-Kraavikalda)</t>
  </si>
  <si>
    <t>Annelinna harukogu</t>
  </si>
  <si>
    <t>lasteaedade rekonstrueerimise projekteerimised</t>
  </si>
  <si>
    <t>Variku kool</t>
  </si>
  <si>
    <t>kaasav eelarve "Liikuma kutsuva ala loomine Veeriku kooli õuealale"</t>
  </si>
  <si>
    <t>Vaksali tn - EMÜ - Waldorfkool kergliiklustee</t>
  </si>
  <si>
    <t>Kaasav eelarve "Raadi rohelise jalgpallipargi tribüünihoone"</t>
  </si>
  <si>
    <t>haridusasutuste rekonstrueerimistööde projekteerimised</t>
  </si>
  <si>
    <r>
      <rPr>
        <b/>
        <i/>
        <sz val="11"/>
        <rFont val="Times New Roman"/>
        <family val="1"/>
        <charset val="186"/>
      </rPr>
      <t xml:space="preserve"> Muu eakate sotsiaalne kaitse - </t>
    </r>
    <r>
      <rPr>
        <sz val="11"/>
        <rFont val="Times New Roman"/>
        <family val="1"/>
        <charset val="186"/>
      </rPr>
      <t>sõiduki väljaost</t>
    </r>
  </si>
  <si>
    <t>sh töötasud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</si>
</sst>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3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trike/>
      <sz val="8"/>
      <name val="Times New Roman"/>
      <family val="1"/>
      <charset val="186"/>
    </font>
    <font>
      <sz val="8"/>
      <color rgb="FF0000FF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b/>
      <u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ED2D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0" tint="-0.34998626667073579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527">
    <xf numFmtId="0" fontId="0" fillId="0" borderId="0" xfId="0"/>
    <xf numFmtId="4" fontId="6" fillId="0" borderId="0" xfId="2" applyNumberFormat="1" applyFont="1" applyBorder="1" applyAlignment="1" applyProtection="1">
      <alignment vertical="center"/>
      <protection locked="0"/>
    </xf>
    <xf numFmtId="4" fontId="7" fillId="0" borderId="0" xfId="2" applyNumberFormat="1" applyFont="1" applyBorder="1" applyAlignment="1" applyProtection="1">
      <alignment vertical="center"/>
      <protection locked="0"/>
    </xf>
    <xf numFmtId="0" fontId="5" fillId="0" borderId="0" xfId="2" applyFont="1" applyAlignment="1">
      <alignment vertical="center"/>
    </xf>
    <xf numFmtId="14" fontId="5" fillId="0" borderId="0" xfId="2" applyNumberFormat="1" applyFont="1" applyAlignment="1">
      <alignment vertical="center"/>
    </xf>
    <xf numFmtId="0" fontId="10" fillId="0" borderId="2" xfId="3" applyFont="1" applyFill="1" applyBorder="1" applyAlignment="1" applyProtection="1">
      <alignment horizontal="left" vertical="center"/>
      <protection locked="0"/>
    </xf>
    <xf numFmtId="0" fontId="11" fillId="0" borderId="3" xfId="3" applyFont="1" applyFill="1" applyBorder="1" applyAlignment="1" applyProtection="1">
      <alignment horizontal="right" vertical="center"/>
      <protection locked="0"/>
    </xf>
    <xf numFmtId="14" fontId="12" fillId="0" borderId="3" xfId="3" applyNumberFormat="1" applyFont="1" applyFill="1" applyBorder="1" applyAlignment="1" applyProtection="1">
      <alignment horizontal="left" vertical="center"/>
      <protection locked="0"/>
    </xf>
    <xf numFmtId="0" fontId="14" fillId="0" borderId="9" xfId="2" applyFont="1" applyBorder="1" applyAlignment="1">
      <alignment horizontal="left" vertical="center"/>
    </xf>
    <xf numFmtId="0" fontId="10" fillId="0" borderId="10" xfId="2" applyFont="1" applyBorder="1" applyAlignment="1">
      <alignment vertical="center"/>
    </xf>
    <xf numFmtId="0" fontId="14" fillId="0" borderId="10" xfId="3" applyFont="1" applyFill="1" applyBorder="1" applyAlignment="1" applyProtection="1">
      <alignment horizontal="lef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15" fillId="2" borderId="14" xfId="3" applyFont="1" applyFill="1" applyBorder="1" applyAlignment="1">
      <alignment horizontal="left" vertical="center"/>
    </xf>
    <xf numFmtId="0" fontId="15" fillId="2" borderId="15" xfId="3" applyFont="1" applyFill="1" applyBorder="1" applyAlignment="1">
      <alignment horizontal="left" vertical="center"/>
    </xf>
    <xf numFmtId="0" fontId="15" fillId="2" borderId="15" xfId="3" applyFont="1" applyFill="1" applyBorder="1" applyAlignment="1">
      <alignment vertical="center"/>
    </xf>
    <xf numFmtId="3" fontId="16" fillId="2" borderId="16" xfId="3" applyNumberFormat="1" applyFont="1" applyFill="1" applyBorder="1" applyAlignment="1" applyProtection="1">
      <alignment vertical="center"/>
    </xf>
    <xf numFmtId="3" fontId="16" fillId="2" borderId="17" xfId="3" applyNumberFormat="1" applyFont="1" applyFill="1" applyBorder="1" applyAlignment="1" applyProtection="1">
      <alignment vertical="center"/>
    </xf>
    <xf numFmtId="0" fontId="17" fillId="3" borderId="9" xfId="2" applyFont="1" applyFill="1" applyBorder="1" applyAlignment="1">
      <alignment horizontal="left" vertical="center"/>
    </xf>
    <xf numFmtId="0" fontId="17" fillId="3" borderId="10" xfId="2" applyFont="1" applyFill="1" applyBorder="1" applyAlignment="1">
      <alignment horizontal="left" vertical="center"/>
    </xf>
    <xf numFmtId="0" fontId="15" fillId="3" borderId="10" xfId="3" applyFont="1" applyFill="1" applyBorder="1" applyAlignment="1">
      <alignment vertical="center"/>
    </xf>
    <xf numFmtId="3" fontId="16" fillId="3" borderId="19" xfId="3" applyNumberFormat="1" applyFont="1" applyFill="1" applyBorder="1" applyAlignment="1" applyProtection="1">
      <alignment vertical="center"/>
    </xf>
    <xf numFmtId="3" fontId="16" fillId="3" borderId="20" xfId="3" applyNumberFormat="1" applyFont="1" applyFill="1" applyBorder="1" applyAlignment="1" applyProtection="1">
      <alignment vertical="center"/>
    </xf>
    <xf numFmtId="9" fontId="16" fillId="3" borderId="21" xfId="3" applyNumberFormat="1" applyFont="1" applyFill="1" applyBorder="1" applyAlignment="1" applyProtection="1">
      <alignment vertical="center"/>
    </xf>
    <xf numFmtId="3" fontId="16" fillId="3" borderId="22" xfId="3" applyNumberFormat="1" applyFont="1" applyFill="1" applyBorder="1" applyAlignment="1" applyProtection="1">
      <alignment vertical="center"/>
    </xf>
    <xf numFmtId="0" fontId="10" fillId="0" borderId="23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8" fillId="0" borderId="0" xfId="3" applyFont="1" applyFill="1" applyBorder="1" applyAlignment="1">
      <alignment vertical="center"/>
    </xf>
    <xf numFmtId="3" fontId="19" fillId="0" borderId="24" xfId="3" applyNumberFormat="1" applyFont="1" applyFill="1" applyBorder="1" applyAlignment="1" applyProtection="1">
      <alignment vertical="center"/>
      <protection locked="0"/>
    </xf>
    <xf numFmtId="3" fontId="19" fillId="0" borderId="25" xfId="3" applyNumberFormat="1" applyFont="1" applyFill="1" applyBorder="1" applyAlignment="1" applyProtection="1">
      <alignment vertical="center"/>
      <protection locked="0"/>
    </xf>
    <xf numFmtId="9" fontId="19" fillId="0" borderId="13" xfId="3" applyNumberFormat="1" applyFont="1" applyFill="1" applyBorder="1" applyAlignment="1" applyProtection="1">
      <alignment vertical="center"/>
      <protection locked="0"/>
    </xf>
    <xf numFmtId="3" fontId="19" fillId="0" borderId="0" xfId="3" applyNumberFormat="1" applyFont="1" applyFill="1" applyBorder="1" applyAlignment="1" applyProtection="1">
      <alignment vertical="center"/>
      <protection locked="0"/>
    </xf>
    <xf numFmtId="3" fontId="19" fillId="0" borderId="23" xfId="3" applyNumberFormat="1" applyFont="1" applyFill="1" applyBorder="1" applyAlignment="1" applyProtection="1">
      <alignment vertical="center"/>
      <protection locked="0"/>
    </xf>
    <xf numFmtId="3" fontId="19" fillId="0" borderId="26" xfId="3" applyNumberFormat="1" applyFont="1" applyFill="1" applyBorder="1" applyAlignment="1" applyProtection="1">
      <alignment vertical="center"/>
      <protection locked="0"/>
    </xf>
    <xf numFmtId="0" fontId="18" fillId="0" borderId="0" xfId="2" applyFont="1" applyFill="1" applyBorder="1" applyAlignment="1">
      <alignment vertical="center"/>
    </xf>
    <xf numFmtId="3" fontId="19" fillId="0" borderId="9" xfId="3" applyNumberFormat="1" applyFont="1" applyFill="1" applyBorder="1" applyAlignment="1" applyProtection="1">
      <alignment vertical="center"/>
      <protection locked="0"/>
    </xf>
    <xf numFmtId="3" fontId="19" fillId="0" borderId="27" xfId="3" applyNumberFormat="1" applyFont="1" applyFill="1" applyBorder="1" applyAlignment="1" applyProtection="1">
      <alignment vertical="center"/>
      <protection locked="0"/>
    </xf>
    <xf numFmtId="0" fontId="17" fillId="3" borderId="19" xfId="3" applyFont="1" applyFill="1" applyBorder="1" applyAlignment="1">
      <alignment horizontal="left" vertical="center"/>
    </xf>
    <xf numFmtId="0" fontId="17" fillId="3" borderId="28" xfId="3" applyFont="1" applyFill="1" applyBorder="1" applyAlignment="1">
      <alignment horizontal="left" vertical="center"/>
    </xf>
    <xf numFmtId="0" fontId="15" fillId="3" borderId="28" xfId="3" applyFont="1" applyFill="1" applyBorder="1" applyAlignment="1">
      <alignment vertical="center"/>
    </xf>
    <xf numFmtId="3" fontId="16" fillId="3" borderId="28" xfId="3" applyNumberFormat="1" applyFont="1" applyFill="1" applyBorder="1" applyAlignment="1" applyProtection="1">
      <alignment vertical="center"/>
    </xf>
    <xf numFmtId="3" fontId="16" fillId="3" borderId="29" xfId="3" applyNumberFormat="1" applyFont="1" applyFill="1" applyBorder="1" applyAlignment="1" applyProtection="1">
      <alignment vertical="center"/>
    </xf>
    <xf numFmtId="0" fontId="18" fillId="0" borderId="23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18" fillId="0" borderId="30" xfId="3" applyFont="1" applyFill="1" applyBorder="1" applyAlignment="1">
      <alignment vertical="center"/>
    </xf>
    <xf numFmtId="0" fontId="18" fillId="0" borderId="31" xfId="3" applyFont="1" applyFill="1" applyBorder="1" applyAlignment="1">
      <alignment horizontal="left" vertical="center"/>
    </xf>
    <xf numFmtId="3" fontId="19" fillId="0" borderId="14" xfId="3" applyNumberFormat="1" applyFont="1" applyFill="1" applyBorder="1" applyAlignment="1" applyProtection="1">
      <alignment vertical="center"/>
      <protection locked="0"/>
    </xf>
    <xf numFmtId="3" fontId="19" fillId="0" borderId="32" xfId="3" applyNumberFormat="1" applyFont="1" applyFill="1" applyBorder="1" applyAlignment="1" applyProtection="1">
      <alignment vertical="center"/>
      <protection locked="0"/>
    </xf>
    <xf numFmtId="0" fontId="15" fillId="2" borderId="33" xfId="3" applyFont="1" applyFill="1" applyBorder="1" applyAlignment="1">
      <alignment horizontal="left" vertical="center"/>
    </xf>
    <xf numFmtId="0" fontId="15" fillId="2" borderId="1" xfId="3" applyFont="1" applyFill="1" applyBorder="1" applyAlignment="1">
      <alignment horizontal="left" vertical="center"/>
    </xf>
    <xf numFmtId="0" fontId="15" fillId="2" borderId="34" xfId="3" applyFont="1" applyFill="1" applyBorder="1" applyAlignment="1">
      <alignment vertical="center"/>
    </xf>
    <xf numFmtId="3" fontId="16" fillId="2" borderId="33" xfId="3" applyNumberFormat="1" applyFont="1" applyFill="1" applyBorder="1" applyAlignment="1" applyProtection="1">
      <alignment vertical="center"/>
    </xf>
    <xf numFmtId="3" fontId="16" fillId="2" borderId="35" xfId="3" applyNumberFormat="1" applyFont="1" applyFill="1" applyBorder="1" applyAlignment="1" applyProtection="1">
      <alignment vertical="center"/>
    </xf>
    <xf numFmtId="3" fontId="16" fillId="2" borderId="37" xfId="3" applyNumberFormat="1" applyFont="1" applyFill="1" applyBorder="1" applyAlignment="1" applyProtection="1">
      <alignment vertical="center"/>
    </xf>
    <xf numFmtId="9" fontId="15" fillId="2" borderId="38" xfId="2" applyNumberFormat="1" applyFont="1" applyFill="1" applyBorder="1" applyAlignment="1">
      <alignment vertical="center"/>
    </xf>
    <xf numFmtId="0" fontId="17" fillId="3" borderId="2" xfId="3" applyFont="1" applyFill="1" applyBorder="1" applyAlignment="1">
      <alignment horizontal="left" vertical="center"/>
    </xf>
    <xf numFmtId="0" fontId="17" fillId="3" borderId="3" xfId="3" applyFont="1" applyFill="1" applyBorder="1" applyAlignment="1">
      <alignment horizontal="left" vertical="center"/>
    </xf>
    <xf numFmtId="0" fontId="15" fillId="3" borderId="3" xfId="3" applyFont="1" applyFill="1" applyBorder="1" applyAlignment="1">
      <alignment vertical="center"/>
    </xf>
    <xf numFmtId="3" fontId="16" fillId="3" borderId="2" xfId="3" applyNumberFormat="1" applyFont="1" applyFill="1" applyBorder="1" applyAlignment="1" applyProtection="1">
      <alignment vertical="center"/>
    </xf>
    <xf numFmtId="3" fontId="16" fillId="3" borderId="39" xfId="3" applyNumberFormat="1" applyFont="1" applyFill="1" applyBorder="1" applyAlignment="1" applyProtection="1">
      <alignment vertical="center"/>
    </xf>
    <xf numFmtId="9" fontId="15" fillId="3" borderId="40" xfId="3" applyNumberFormat="1" applyFont="1" applyFill="1" applyBorder="1" applyAlignment="1">
      <alignment vertical="center"/>
    </xf>
    <xf numFmtId="3" fontId="16" fillId="3" borderId="3" xfId="3" applyNumberFormat="1" applyFont="1" applyFill="1" applyBorder="1" applyAlignment="1" applyProtection="1">
      <alignment vertical="center"/>
    </xf>
    <xf numFmtId="0" fontId="10" fillId="4" borderId="23" xfId="3" applyFont="1" applyFill="1" applyBorder="1" applyAlignment="1">
      <alignment horizontal="left" vertical="center"/>
    </xf>
    <xf numFmtId="0" fontId="10" fillId="4" borderId="0" xfId="3" applyFont="1" applyFill="1" applyBorder="1" applyAlignment="1">
      <alignment horizontal="left" vertical="center"/>
    </xf>
    <xf numFmtId="0" fontId="18" fillId="4" borderId="0" xfId="3" applyFont="1" applyFill="1" applyBorder="1" applyAlignment="1">
      <alignment vertical="center"/>
    </xf>
    <xf numFmtId="3" fontId="19" fillId="4" borderId="23" xfId="3" applyNumberFormat="1" applyFont="1" applyFill="1" applyBorder="1" applyAlignment="1" applyProtection="1">
      <alignment vertical="center"/>
      <protection locked="0"/>
    </xf>
    <xf numFmtId="3" fontId="19" fillId="4" borderId="26" xfId="3" applyNumberFormat="1" applyFont="1" applyFill="1" applyBorder="1" applyAlignment="1" applyProtection="1">
      <alignment vertical="center"/>
      <protection locked="0"/>
    </xf>
    <xf numFmtId="9" fontId="19" fillId="4" borderId="13" xfId="3" applyNumberFormat="1" applyFont="1" applyFill="1" applyBorder="1" applyAlignment="1" applyProtection="1">
      <alignment vertical="center"/>
      <protection locked="0"/>
    </xf>
    <xf numFmtId="3" fontId="19" fillId="4" borderId="0" xfId="3" applyNumberFormat="1" applyFont="1" applyFill="1" applyBorder="1" applyAlignment="1" applyProtection="1">
      <alignment vertical="center"/>
      <protection locked="0"/>
    </xf>
    <xf numFmtId="9" fontId="19" fillId="4" borderId="13" xfId="1" applyFont="1" applyFill="1" applyBorder="1" applyAlignment="1" applyProtection="1">
      <alignment vertical="center"/>
      <protection locked="0"/>
    </xf>
    <xf numFmtId="0" fontId="10" fillId="0" borderId="14" xfId="3" applyFont="1" applyFill="1" applyBorder="1" applyAlignment="1">
      <alignment horizontal="left" vertical="center"/>
    </xf>
    <xf numFmtId="0" fontId="10" fillId="0" borderId="15" xfId="3" applyFont="1" applyFill="1" applyBorder="1" applyAlignment="1">
      <alignment horizontal="left" vertical="center"/>
    </xf>
    <xf numFmtId="0" fontId="18" fillId="0" borderId="15" xfId="3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9" fontId="10" fillId="0" borderId="13" xfId="2" applyNumberFormat="1" applyFont="1" applyFill="1" applyBorder="1" applyAlignment="1">
      <alignment vertical="center"/>
    </xf>
    <xf numFmtId="0" fontId="15" fillId="5" borderId="14" xfId="2" applyFont="1" applyFill="1" applyBorder="1" applyAlignment="1">
      <alignment horizontal="left" vertical="center"/>
    </xf>
    <xf numFmtId="0" fontId="15" fillId="5" borderId="15" xfId="2" applyFont="1" applyFill="1" applyBorder="1" applyAlignment="1">
      <alignment horizontal="left" vertical="center"/>
    </xf>
    <xf numFmtId="0" fontId="10" fillId="5" borderId="15" xfId="2" applyFont="1" applyFill="1" applyBorder="1" applyAlignment="1">
      <alignment vertical="center"/>
    </xf>
    <xf numFmtId="3" fontId="15" fillId="5" borderId="33" xfId="2" applyNumberFormat="1" applyFont="1" applyFill="1" applyBorder="1" applyAlignment="1">
      <alignment vertical="center"/>
    </xf>
    <xf numFmtId="3" fontId="15" fillId="5" borderId="35" xfId="2" applyNumberFormat="1" applyFont="1" applyFill="1" applyBorder="1" applyAlignment="1">
      <alignment vertical="center"/>
    </xf>
    <xf numFmtId="3" fontId="15" fillId="5" borderId="1" xfId="2" applyNumberFormat="1" applyFont="1" applyFill="1" applyBorder="1" applyAlignment="1">
      <alignment vertical="center"/>
    </xf>
    <xf numFmtId="0" fontId="15" fillId="2" borderId="33" xfId="2" applyFont="1" applyFill="1" applyBorder="1" applyAlignment="1">
      <alignment horizontal="left" vertical="center"/>
    </xf>
    <xf numFmtId="0" fontId="15" fillId="2" borderId="1" xfId="2" applyFont="1" applyFill="1" applyBorder="1" applyAlignment="1">
      <alignment horizontal="left" vertical="center"/>
    </xf>
    <xf numFmtId="0" fontId="10" fillId="2" borderId="1" xfId="2" applyFont="1" applyFill="1" applyBorder="1" applyAlignment="1">
      <alignment vertical="center"/>
    </xf>
    <xf numFmtId="3" fontId="15" fillId="2" borderId="33" xfId="2" applyNumberFormat="1" applyFont="1" applyFill="1" applyBorder="1" applyAlignment="1">
      <alignment vertical="center"/>
    </xf>
    <xf numFmtId="3" fontId="15" fillId="2" borderId="35" xfId="2" applyNumberFormat="1" applyFont="1" applyFill="1" applyBorder="1" applyAlignment="1">
      <alignment vertical="center"/>
    </xf>
    <xf numFmtId="3" fontId="15" fillId="2" borderId="37" xfId="2" applyNumberFormat="1" applyFont="1" applyFill="1" applyBorder="1" applyAlignment="1">
      <alignment vertical="center"/>
    </xf>
    <xf numFmtId="0" fontId="5" fillId="4" borderId="0" xfId="3" applyFont="1" applyFill="1" applyBorder="1" applyAlignment="1">
      <alignment horizontal="left" vertical="center"/>
    </xf>
    <xf numFmtId="3" fontId="19" fillId="4" borderId="41" xfId="3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>
      <alignment horizontal="left" vertical="center"/>
    </xf>
    <xf numFmtId="9" fontId="19" fillId="0" borderId="13" xfId="3" applyNumberFormat="1" applyFont="1" applyFill="1" applyBorder="1" applyAlignment="1" applyProtection="1">
      <alignment horizontal="right" vertical="center"/>
      <protection locked="0"/>
    </xf>
    <xf numFmtId="0" fontId="10" fillId="6" borderId="33" xfId="2" applyFont="1" applyFill="1" applyBorder="1" applyAlignment="1">
      <alignment horizontal="left" vertical="center"/>
    </xf>
    <xf numFmtId="0" fontId="15" fillId="5" borderId="1" xfId="3" applyFont="1" applyFill="1" applyBorder="1" applyAlignment="1">
      <alignment horizontal="left" vertical="center"/>
    </xf>
    <xf numFmtId="0" fontId="10" fillId="5" borderId="1" xfId="3" applyFont="1" applyFill="1" applyBorder="1" applyAlignment="1">
      <alignment vertical="center"/>
    </xf>
    <xf numFmtId="3" fontId="15" fillId="5" borderId="36" xfId="2" applyNumberFormat="1" applyFont="1" applyFill="1" applyBorder="1" applyAlignment="1">
      <alignment vertical="center"/>
    </xf>
    <xf numFmtId="3" fontId="15" fillId="5" borderId="37" xfId="2" applyNumberFormat="1" applyFont="1" applyFill="1" applyBorder="1" applyAlignment="1">
      <alignment vertical="center"/>
    </xf>
    <xf numFmtId="0" fontId="10" fillId="2" borderId="33" xfId="2" applyFont="1" applyFill="1" applyBorder="1" applyAlignment="1">
      <alignment horizontal="left" vertical="center"/>
    </xf>
    <xf numFmtId="3" fontId="15" fillId="2" borderId="36" xfId="2" applyNumberFormat="1" applyFont="1" applyFill="1" applyBorder="1" applyAlignment="1">
      <alignment vertical="center"/>
    </xf>
    <xf numFmtId="49" fontId="10" fillId="0" borderId="43" xfId="3" applyNumberFormat="1" applyFont="1" applyFill="1" applyBorder="1" applyAlignment="1">
      <alignment horizontal="left" vertical="center"/>
    </xf>
    <xf numFmtId="0" fontId="18" fillId="0" borderId="44" xfId="3" applyFont="1" applyFill="1" applyBorder="1" applyAlignment="1">
      <alignment horizontal="left" vertical="center"/>
    </xf>
    <xf numFmtId="3" fontId="19" fillId="0" borderId="42" xfId="3" applyNumberFormat="1" applyFont="1" applyFill="1" applyBorder="1" applyAlignment="1" applyProtection="1">
      <alignment vertical="center"/>
      <protection locked="0"/>
    </xf>
    <xf numFmtId="3" fontId="19" fillId="0" borderId="45" xfId="3" applyNumberFormat="1" applyFont="1" applyFill="1" applyBorder="1" applyAlignment="1" applyProtection="1">
      <alignment vertical="center"/>
      <protection locked="0"/>
    </xf>
    <xf numFmtId="49" fontId="10" fillId="4" borderId="0" xfId="3" applyNumberFormat="1" applyFont="1" applyFill="1" applyBorder="1" applyAlignment="1">
      <alignment horizontal="left" vertical="center"/>
    </xf>
    <xf numFmtId="0" fontId="18" fillId="4" borderId="0" xfId="3" applyFont="1" applyFill="1" applyBorder="1" applyAlignment="1">
      <alignment horizontal="left" vertical="center"/>
    </xf>
    <xf numFmtId="9" fontId="19" fillId="4" borderId="13" xfId="3" applyNumberFormat="1" applyFont="1" applyFill="1" applyBorder="1" applyAlignment="1" applyProtection="1">
      <alignment horizontal="right" vertical="center"/>
      <protection locked="0"/>
    </xf>
    <xf numFmtId="49" fontId="10" fillId="0" borderId="44" xfId="3" applyNumberFormat="1" applyFont="1" applyFill="1" applyBorder="1" applyAlignment="1">
      <alignment horizontal="left" vertical="center"/>
    </xf>
    <xf numFmtId="0" fontId="18" fillId="4" borderId="13" xfId="3" applyFont="1" applyFill="1" applyBorder="1" applyAlignment="1">
      <alignment horizontal="left" vertical="center"/>
    </xf>
    <xf numFmtId="49" fontId="10" fillId="4" borderId="15" xfId="3" applyNumberFormat="1" applyFont="1" applyFill="1" applyBorder="1" applyAlignment="1">
      <alignment horizontal="left" vertical="center"/>
    </xf>
    <xf numFmtId="3" fontId="19" fillId="4" borderId="32" xfId="3" applyNumberFormat="1" applyFont="1" applyFill="1" applyBorder="1" applyAlignment="1" applyProtection="1">
      <alignment vertical="center"/>
      <protection locked="0"/>
    </xf>
    <xf numFmtId="0" fontId="10" fillId="2" borderId="1" xfId="3" applyFont="1" applyFill="1" applyBorder="1" applyAlignment="1">
      <alignment vertical="center"/>
    </xf>
    <xf numFmtId="3" fontId="15" fillId="2" borderId="4" xfId="3" applyNumberFormat="1" applyFont="1" applyFill="1" applyBorder="1" applyAlignment="1">
      <alignment horizontal="right" vertical="center"/>
    </xf>
    <xf numFmtId="3" fontId="15" fillId="2" borderId="41" xfId="3" applyNumberFormat="1" applyFont="1" applyFill="1" applyBorder="1" applyAlignment="1">
      <alignment horizontal="right" vertical="center"/>
    </xf>
    <xf numFmtId="3" fontId="15" fillId="2" borderId="35" xfId="3" applyNumberFormat="1" applyFont="1" applyFill="1" applyBorder="1" applyAlignment="1">
      <alignment horizontal="right" vertical="center"/>
    </xf>
    <xf numFmtId="0" fontId="10" fillId="0" borderId="33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vertical="center"/>
    </xf>
    <xf numFmtId="3" fontId="19" fillId="0" borderId="33" xfId="3" applyNumberFormat="1" applyFont="1" applyFill="1" applyBorder="1" applyAlignment="1" applyProtection="1">
      <alignment vertical="center"/>
      <protection locked="0"/>
    </xf>
    <xf numFmtId="3" fontId="19" fillId="0" borderId="1" xfId="3" applyNumberFormat="1" applyFont="1" applyFill="1" applyBorder="1" applyAlignment="1" applyProtection="1">
      <alignment vertical="center"/>
      <protection locked="0"/>
    </xf>
    <xf numFmtId="9" fontId="19" fillId="0" borderId="34" xfId="3" applyNumberFormat="1" applyFont="1" applyFill="1" applyBorder="1" applyAlignment="1" applyProtection="1">
      <alignment vertical="center"/>
      <protection locked="0"/>
    </xf>
    <xf numFmtId="3" fontId="10" fillId="0" borderId="1" xfId="3" applyNumberFormat="1" applyFont="1" applyFill="1" applyBorder="1" applyAlignment="1" applyProtection="1">
      <alignment vertical="center"/>
    </xf>
    <xf numFmtId="9" fontId="10" fillId="0" borderId="34" xfId="3" applyNumberFormat="1" applyFont="1" applyFill="1" applyBorder="1" applyAlignment="1" applyProtection="1">
      <alignment vertical="center"/>
    </xf>
    <xf numFmtId="0" fontId="10" fillId="7" borderId="4" xfId="2" applyFont="1" applyFill="1" applyBorder="1" applyAlignment="1">
      <alignment horizontal="left" vertical="center"/>
    </xf>
    <xf numFmtId="49" fontId="10" fillId="3" borderId="24" xfId="3" applyNumberFormat="1" applyFont="1" applyFill="1" applyBorder="1" applyAlignment="1">
      <alignment horizontal="left" vertical="center"/>
    </xf>
    <xf numFmtId="0" fontId="18" fillId="3" borderId="48" xfId="3" applyFont="1" applyFill="1" applyBorder="1" applyAlignment="1">
      <alignment horizontal="left" vertical="center"/>
    </xf>
    <xf numFmtId="0" fontId="18" fillId="3" borderId="48" xfId="3" applyFont="1" applyFill="1" applyBorder="1" applyAlignment="1">
      <alignment vertical="center"/>
    </xf>
    <xf numFmtId="49" fontId="10" fillId="3" borderId="23" xfId="3" applyNumberFormat="1" applyFont="1" applyFill="1" applyBorder="1" applyAlignment="1">
      <alignment horizontal="left" vertical="center"/>
    </xf>
    <xf numFmtId="0" fontId="18" fillId="3" borderId="0" xfId="3" applyFont="1" applyFill="1" applyBorder="1" applyAlignment="1">
      <alignment horizontal="left" vertical="center"/>
    </xf>
    <xf numFmtId="0" fontId="18" fillId="3" borderId="0" xfId="2" applyFont="1" applyFill="1" applyBorder="1" applyAlignment="1">
      <alignment vertical="center"/>
    </xf>
    <xf numFmtId="0" fontId="9" fillId="0" borderId="15" xfId="2" applyFont="1" applyBorder="1" applyAlignment="1">
      <alignment vertical="center"/>
    </xf>
    <xf numFmtId="0" fontId="8" fillId="0" borderId="15" xfId="2" applyFont="1" applyBorder="1" applyAlignment="1">
      <alignment vertical="center" wrapText="1"/>
    </xf>
    <xf numFmtId="0" fontId="5" fillId="0" borderId="7" xfId="2" applyFont="1" applyBorder="1" applyAlignment="1">
      <alignment horizontal="center" vertical="center"/>
    </xf>
    <xf numFmtId="164" fontId="15" fillId="5" borderId="34" xfId="2" applyNumberFormat="1" applyFont="1" applyFill="1" applyBorder="1" applyAlignment="1">
      <alignment vertical="center"/>
    </xf>
    <xf numFmtId="0" fontId="20" fillId="0" borderId="0" xfId="0" applyFont="1"/>
    <xf numFmtId="0" fontId="3" fillId="5" borderId="74" xfId="3" applyFont="1" applyFill="1" applyBorder="1" applyAlignment="1">
      <alignment vertical="center"/>
    </xf>
    <xf numFmtId="49" fontId="10" fillId="3" borderId="14" xfId="3" applyNumberFormat="1" applyFont="1" applyFill="1" applyBorder="1" applyAlignment="1">
      <alignment horizontal="left" vertical="center"/>
    </xf>
    <xf numFmtId="0" fontId="18" fillId="3" borderId="15" xfId="3" applyFont="1" applyFill="1" applyBorder="1" applyAlignment="1">
      <alignment horizontal="left" vertical="center"/>
    </xf>
    <xf numFmtId="0" fontId="18" fillId="3" borderId="15" xfId="2" applyFont="1" applyFill="1" applyBorder="1" applyAlignment="1">
      <alignment vertical="center"/>
    </xf>
    <xf numFmtId="2" fontId="0" fillId="0" borderId="0" xfId="0" applyNumberFormat="1"/>
    <xf numFmtId="9" fontId="16" fillId="2" borderId="18" xfId="3" applyNumberFormat="1" applyFont="1" applyFill="1" applyBorder="1" applyAlignment="1" applyProtection="1">
      <alignment vertical="center"/>
    </xf>
    <xf numFmtId="3" fontId="16" fillId="2" borderId="77" xfId="3" applyNumberFormat="1" applyFont="1" applyFill="1" applyBorder="1" applyAlignment="1" applyProtection="1">
      <alignment vertical="center"/>
    </xf>
    <xf numFmtId="3" fontId="21" fillId="0" borderId="25" xfId="3" applyNumberFormat="1" applyFont="1" applyFill="1" applyBorder="1" applyAlignment="1" applyProtection="1">
      <alignment vertical="center"/>
      <protection locked="0"/>
    </xf>
    <xf numFmtId="3" fontId="21" fillId="0" borderId="26" xfId="3" applyNumberFormat="1" applyFont="1" applyFill="1" applyBorder="1" applyAlignment="1" applyProtection="1">
      <alignment vertical="center"/>
      <protection locked="0"/>
    </xf>
    <xf numFmtId="9" fontId="15" fillId="2" borderId="34" xfId="2" applyNumberFormat="1" applyFont="1" applyFill="1" applyBorder="1" applyAlignment="1">
      <alignment vertical="center"/>
    </xf>
    <xf numFmtId="9" fontId="15" fillId="5" borderId="34" xfId="2" applyNumberFormat="1" applyFont="1" applyFill="1" applyBorder="1" applyAlignment="1">
      <alignment vertical="center"/>
    </xf>
    <xf numFmtId="9" fontId="19" fillId="4" borderId="8" xfId="3" applyNumberFormat="1" applyFont="1" applyFill="1" applyBorder="1" applyAlignment="1" applyProtection="1">
      <alignment vertical="center"/>
      <protection locked="0"/>
    </xf>
    <xf numFmtId="0" fontId="22" fillId="0" borderId="23" xfId="2" applyFont="1" applyFill="1" applyBorder="1" applyAlignment="1">
      <alignment horizontal="left" vertical="center"/>
    </xf>
    <xf numFmtId="0" fontId="22" fillId="0" borderId="14" xfId="3" applyFont="1" applyFill="1" applyBorder="1" applyAlignment="1">
      <alignment horizontal="left" vertical="center"/>
    </xf>
    <xf numFmtId="49" fontId="23" fillId="0" borderId="42" xfId="3" applyNumberFormat="1" applyFont="1" applyFill="1" applyBorder="1" applyAlignment="1">
      <alignment horizontal="left" vertical="center"/>
    </xf>
    <xf numFmtId="49" fontId="23" fillId="9" borderId="23" xfId="3" applyNumberFormat="1" applyFont="1" applyFill="1" applyBorder="1" applyAlignment="1">
      <alignment horizontal="left" vertical="center"/>
    </xf>
    <xf numFmtId="49" fontId="23" fillId="0" borderId="46" xfId="3" applyNumberFormat="1" applyFont="1" applyFill="1" applyBorder="1" applyAlignment="1">
      <alignment horizontal="left" vertical="center"/>
    </xf>
    <xf numFmtId="3" fontId="19" fillId="0" borderId="46" xfId="3" applyNumberFormat="1" applyFont="1" applyFill="1" applyBorder="1" applyAlignment="1" applyProtection="1">
      <alignment vertical="center"/>
      <protection locked="0"/>
    </xf>
    <xf numFmtId="9" fontId="19" fillId="0" borderId="47" xfId="1" applyFont="1" applyFill="1" applyBorder="1" applyAlignment="1" applyProtection="1">
      <alignment vertical="center"/>
      <protection locked="0"/>
    </xf>
    <xf numFmtId="3" fontId="15" fillId="2" borderId="33" xfId="3" applyNumberFormat="1" applyFont="1" applyFill="1" applyBorder="1" applyAlignment="1">
      <alignment horizontal="right" vertical="center"/>
    </xf>
    <xf numFmtId="9" fontId="15" fillId="2" borderId="13" xfId="2" applyNumberFormat="1" applyFont="1" applyFill="1" applyBorder="1" applyAlignment="1">
      <alignment vertical="center"/>
    </xf>
    <xf numFmtId="3" fontId="15" fillId="5" borderId="78" xfId="2" applyNumberFormat="1" applyFont="1" applyFill="1" applyBorder="1" applyAlignment="1">
      <alignment vertical="center"/>
    </xf>
    <xf numFmtId="3" fontId="19" fillId="0" borderId="82" xfId="3" applyNumberFormat="1" applyFont="1" applyFill="1" applyBorder="1" applyAlignment="1" applyProtection="1">
      <alignment vertical="center"/>
      <protection locked="0"/>
    </xf>
    <xf numFmtId="3" fontId="19" fillId="0" borderId="47" xfId="3" applyNumberFormat="1" applyFont="1" applyFill="1" applyBorder="1" applyAlignment="1" applyProtection="1">
      <alignment vertical="center"/>
      <protection locked="0"/>
    </xf>
    <xf numFmtId="3" fontId="19" fillId="0" borderId="55" xfId="3" applyNumberFormat="1" applyFont="1" applyFill="1" applyBorder="1" applyAlignment="1" applyProtection="1">
      <alignment vertical="center"/>
      <protection locked="0"/>
    </xf>
    <xf numFmtId="9" fontId="19" fillId="0" borderId="83" xfId="3" applyNumberFormat="1" applyFont="1" applyFill="1" applyBorder="1" applyAlignment="1" applyProtection="1">
      <alignment vertical="center"/>
      <protection locked="0"/>
    </xf>
    <xf numFmtId="3" fontId="15" fillId="5" borderId="84" xfId="2" applyNumberFormat="1" applyFont="1" applyFill="1" applyBorder="1" applyAlignment="1">
      <alignment vertical="center"/>
    </xf>
    <xf numFmtId="9" fontId="16" fillId="2" borderId="85" xfId="3" applyNumberFormat="1" applyFont="1" applyFill="1" applyBorder="1" applyAlignment="1" applyProtection="1">
      <alignment vertical="center"/>
    </xf>
    <xf numFmtId="9" fontId="16" fillId="3" borderId="40" xfId="3" applyNumberFormat="1" applyFont="1" applyFill="1" applyBorder="1" applyAlignment="1" applyProtection="1">
      <alignment vertical="center"/>
    </xf>
    <xf numFmtId="0" fontId="0" fillId="0" borderId="0" xfId="0" applyBorder="1"/>
    <xf numFmtId="4" fontId="24" fillId="8" borderId="0" xfId="4" applyNumberFormat="1" applyFont="1" applyFill="1"/>
    <xf numFmtId="0" fontId="24" fillId="8" borderId="0" xfId="4" applyFont="1" applyFill="1"/>
    <xf numFmtId="0" fontId="24" fillId="8" borderId="86" xfId="4" applyFont="1" applyFill="1" applyBorder="1" applyAlignment="1">
      <alignment vertical="center"/>
    </xf>
    <xf numFmtId="0" fontId="24" fillId="8" borderId="0" xfId="4" applyFont="1" applyFill="1" applyAlignment="1">
      <alignment vertical="center"/>
    </xf>
    <xf numFmtId="0" fontId="24" fillId="8" borderId="63" xfId="4" applyFont="1" applyFill="1" applyBorder="1" applyAlignment="1">
      <alignment vertical="center"/>
    </xf>
    <xf numFmtId="165" fontId="24" fillId="8" borderId="58" xfId="4" applyNumberFormat="1" applyFont="1" applyFill="1" applyBorder="1" applyAlignment="1">
      <alignment horizontal="center" vertical="center"/>
    </xf>
    <xf numFmtId="165" fontId="24" fillId="8" borderId="64" xfId="4" applyNumberFormat="1" applyFont="1" applyFill="1" applyBorder="1" applyAlignment="1">
      <alignment horizontal="center" vertical="center" wrapText="1"/>
    </xf>
    <xf numFmtId="0" fontId="24" fillId="8" borderId="93" xfId="4" applyFont="1" applyFill="1" applyBorder="1" applyAlignment="1">
      <alignment vertical="center"/>
    </xf>
    <xf numFmtId="0" fontId="24" fillId="8" borderId="58" xfId="4" applyFont="1" applyFill="1" applyBorder="1" applyAlignment="1">
      <alignment vertical="center"/>
    </xf>
    <xf numFmtId="0" fontId="24" fillId="8" borderId="94" xfId="4" applyFont="1" applyFill="1" applyBorder="1" applyAlignment="1">
      <alignment vertical="center"/>
    </xf>
    <xf numFmtId="0" fontId="24" fillId="8" borderId="53" xfId="4" applyFont="1" applyFill="1" applyBorder="1" applyAlignment="1">
      <alignment vertical="center"/>
    </xf>
    <xf numFmtId="0" fontId="3" fillId="8" borderId="65" xfId="4" applyFont="1" applyFill="1" applyBorder="1" applyAlignment="1">
      <alignment vertical="center" wrapText="1"/>
    </xf>
    <xf numFmtId="3" fontId="3" fillId="8" borderId="60" xfId="4" applyNumberFormat="1" applyFont="1" applyFill="1" applyBorder="1" applyAlignment="1">
      <alignment horizontal="right" vertical="center"/>
    </xf>
    <xf numFmtId="3" fontId="3" fillId="8" borderId="95" xfId="4" applyNumberFormat="1" applyFont="1" applyFill="1" applyBorder="1" applyAlignment="1">
      <alignment horizontal="right" vertical="center"/>
    </xf>
    <xf numFmtId="3" fontId="3" fillId="8" borderId="96" xfId="4" applyNumberFormat="1" applyFont="1" applyFill="1" applyBorder="1" applyAlignment="1">
      <alignment horizontal="right" vertical="center"/>
    </xf>
    <xf numFmtId="3" fontId="3" fillId="8" borderId="25" xfId="4" applyNumberFormat="1" applyFont="1" applyFill="1" applyBorder="1" applyAlignment="1">
      <alignment horizontal="right" vertical="center"/>
    </xf>
    <xf numFmtId="9" fontId="3" fillId="8" borderId="65" xfId="4" applyNumberFormat="1" applyFont="1" applyFill="1" applyBorder="1" applyAlignment="1">
      <alignment horizontal="right" vertical="center" wrapText="1"/>
    </xf>
    <xf numFmtId="9" fontId="3" fillId="8" borderId="60" xfId="4" applyNumberFormat="1" applyFont="1" applyFill="1" applyBorder="1" applyAlignment="1">
      <alignment horizontal="right" vertical="center" wrapText="1"/>
    </xf>
    <xf numFmtId="9" fontId="3" fillId="8" borderId="95" xfId="4" applyNumberFormat="1" applyFont="1" applyFill="1" applyBorder="1" applyAlignment="1">
      <alignment horizontal="right" vertical="center" wrapText="1"/>
    </xf>
    <xf numFmtId="0" fontId="24" fillId="8" borderId="53" xfId="4" applyFont="1" applyFill="1" applyBorder="1"/>
    <xf numFmtId="0" fontId="24" fillId="8" borderId="66" xfId="4" applyFont="1" applyFill="1" applyBorder="1" applyAlignment="1">
      <alignment wrapText="1"/>
    </xf>
    <xf numFmtId="0" fontId="18" fillId="8" borderId="54" xfId="4" applyFont="1" applyFill="1" applyBorder="1" applyAlignment="1">
      <alignment horizontal="center" wrapText="1"/>
    </xf>
    <xf numFmtId="3" fontId="24" fillId="8" borderId="54" xfId="4" applyNumberFormat="1" applyFont="1" applyFill="1" applyBorder="1"/>
    <xf numFmtId="3" fontId="24" fillId="8" borderId="97" xfId="4" applyNumberFormat="1" applyFont="1" applyFill="1" applyBorder="1"/>
    <xf numFmtId="3" fontId="24" fillId="8" borderId="98" xfId="4" applyNumberFormat="1" applyFont="1" applyFill="1" applyBorder="1"/>
    <xf numFmtId="3" fontId="24" fillId="8" borderId="26" xfId="4" applyNumberFormat="1" applyFont="1" applyFill="1" applyBorder="1"/>
    <xf numFmtId="9" fontId="24" fillId="8" borderId="66" xfId="4" applyNumberFormat="1" applyFont="1" applyFill="1" applyBorder="1" applyAlignment="1">
      <alignment horizontal="right" wrapText="1"/>
    </xf>
    <xf numFmtId="9" fontId="24" fillId="8" borderId="54" xfId="4" applyNumberFormat="1" applyFont="1" applyFill="1" applyBorder="1" applyAlignment="1">
      <alignment horizontal="right" wrapText="1"/>
    </xf>
    <xf numFmtId="9" fontId="24" fillId="8" borderId="97" xfId="4" applyNumberFormat="1" applyFont="1" applyFill="1" applyBorder="1" applyAlignment="1">
      <alignment horizontal="right" wrapText="1"/>
    </xf>
    <xf numFmtId="0" fontId="24" fillId="8" borderId="68" xfId="4" applyFont="1" applyFill="1" applyBorder="1" applyAlignment="1">
      <alignment vertical="center" wrapText="1"/>
    </xf>
    <xf numFmtId="3" fontId="24" fillId="8" borderId="59" xfId="4" applyNumberFormat="1" applyFont="1" applyFill="1" applyBorder="1" applyAlignment="1">
      <alignment horizontal="right" wrapText="1"/>
    </xf>
    <xf numFmtId="3" fontId="24" fillId="8" borderId="59" xfId="4" applyNumberFormat="1" applyFont="1" applyFill="1" applyBorder="1" applyAlignment="1">
      <alignment vertical="center"/>
    </xf>
    <xf numFmtId="3" fontId="24" fillId="8" borderId="11" xfId="4" applyNumberFormat="1" applyFont="1" applyFill="1" applyBorder="1" applyAlignment="1">
      <alignment vertical="center"/>
    </xf>
    <xf numFmtId="9" fontId="24" fillId="8" borderId="68" xfId="4" applyNumberFormat="1" applyFont="1" applyFill="1" applyBorder="1" applyAlignment="1">
      <alignment horizontal="right" wrapText="1"/>
    </xf>
    <xf numFmtId="9" fontId="24" fillId="8" borderId="59" xfId="4" applyNumberFormat="1" applyFont="1" applyFill="1" applyBorder="1" applyAlignment="1">
      <alignment horizontal="right" wrapText="1"/>
    </xf>
    <xf numFmtId="9" fontId="24" fillId="8" borderId="11" xfId="4" applyNumberFormat="1" applyFont="1" applyFill="1" applyBorder="1" applyAlignment="1">
      <alignment horizontal="right" wrapText="1"/>
    </xf>
    <xf numFmtId="9" fontId="24" fillId="8" borderId="99" xfId="4" applyNumberFormat="1" applyFont="1" applyFill="1" applyBorder="1" applyAlignment="1">
      <alignment horizontal="right" wrapText="1"/>
    </xf>
    <xf numFmtId="0" fontId="9" fillId="8" borderId="0" xfId="4" applyFont="1" applyFill="1" applyAlignment="1">
      <alignment vertical="center"/>
    </xf>
    <xf numFmtId="0" fontId="9" fillId="8" borderId="28" xfId="4" applyFont="1" applyFill="1" applyBorder="1" applyAlignment="1">
      <alignment vertical="center"/>
    </xf>
    <xf numFmtId="3" fontId="3" fillId="8" borderId="60" xfId="4" applyNumberFormat="1" applyFont="1" applyFill="1" applyBorder="1" applyAlignment="1">
      <alignment vertical="center"/>
    </xf>
    <xf numFmtId="3" fontId="3" fillId="8" borderId="95" xfId="4" applyNumberFormat="1" applyFont="1" applyFill="1" applyBorder="1" applyAlignment="1">
      <alignment vertical="center"/>
    </xf>
    <xf numFmtId="9" fontId="3" fillId="8" borderId="87" xfId="4" applyNumberFormat="1" applyFont="1" applyFill="1" applyBorder="1" applyAlignment="1">
      <alignment horizontal="right" vertical="center" wrapText="1"/>
    </xf>
    <xf numFmtId="9" fontId="3" fillId="8" borderId="70" xfId="4" applyNumberFormat="1" applyFont="1" applyFill="1" applyBorder="1" applyAlignment="1">
      <alignment horizontal="right" vertical="center" wrapText="1"/>
    </xf>
    <xf numFmtId="9" fontId="3" fillId="8" borderId="91" xfId="4" applyNumberFormat="1" applyFont="1" applyFill="1" applyBorder="1" applyAlignment="1">
      <alignment horizontal="right" vertical="center" wrapText="1"/>
    </xf>
    <xf numFmtId="9" fontId="3" fillId="8" borderId="90" xfId="4" applyNumberFormat="1" applyFont="1" applyFill="1" applyBorder="1" applyAlignment="1">
      <alignment horizontal="right" vertical="center" wrapText="1"/>
    </xf>
    <xf numFmtId="0" fontId="25" fillId="8" borderId="73" xfId="4" applyFont="1" applyFill="1" applyBorder="1" applyAlignment="1">
      <alignment horizontal="left" wrapText="1"/>
    </xf>
    <xf numFmtId="0" fontId="18" fillId="8" borderId="71" xfId="4" applyFont="1" applyFill="1" applyBorder="1" applyAlignment="1">
      <alignment horizontal="center" wrapText="1"/>
    </xf>
    <xf numFmtId="3" fontId="25" fillId="8" borderId="57" xfId="4" applyNumberFormat="1" applyFont="1" applyFill="1" applyBorder="1"/>
    <xf numFmtId="3" fontId="25" fillId="8" borderId="100" xfId="4" applyNumberFormat="1" applyFont="1" applyFill="1" applyBorder="1"/>
    <xf numFmtId="9" fontId="25" fillId="8" borderId="51" xfId="4" applyNumberFormat="1" applyFont="1" applyFill="1" applyBorder="1" applyAlignment="1">
      <alignment horizontal="right" vertical="center" wrapText="1"/>
    </xf>
    <xf numFmtId="9" fontId="25" fillId="8" borderId="56" xfId="4" applyNumberFormat="1" applyFont="1" applyFill="1" applyBorder="1" applyAlignment="1">
      <alignment horizontal="right" vertical="center" wrapText="1"/>
    </xf>
    <xf numFmtId="9" fontId="25" fillId="8" borderId="101" xfId="4" applyNumberFormat="1" applyFont="1" applyFill="1" applyBorder="1" applyAlignment="1">
      <alignment horizontal="right" vertical="center" wrapText="1"/>
    </xf>
    <xf numFmtId="0" fontId="24" fillId="8" borderId="66" xfId="4" applyFont="1" applyFill="1" applyBorder="1" applyAlignment="1">
      <alignment horizontal="left" wrapText="1"/>
    </xf>
    <xf numFmtId="3" fontId="24" fillId="8" borderId="54" xfId="4" applyNumberFormat="1" applyFont="1" applyFill="1" applyBorder="1" applyAlignment="1">
      <alignment horizontal="right" wrapText="1"/>
    </xf>
    <xf numFmtId="3" fontId="24" fillId="8" borderId="100" xfId="4" applyNumberFormat="1" applyFont="1" applyFill="1" applyBorder="1"/>
    <xf numFmtId="9" fontId="24" fillId="8" borderId="62" xfId="4" applyNumberFormat="1" applyFont="1" applyFill="1" applyBorder="1" applyAlignment="1">
      <alignment horizontal="right" wrapText="1"/>
    </xf>
    <xf numFmtId="9" fontId="24" fillId="8" borderId="57" xfId="4" applyNumberFormat="1" applyFont="1" applyFill="1" applyBorder="1" applyAlignment="1">
      <alignment horizontal="right" wrapText="1"/>
    </xf>
    <xf numFmtId="9" fontId="24" fillId="8" borderId="100" xfId="4" applyNumberFormat="1" applyFont="1" applyFill="1" applyBorder="1" applyAlignment="1">
      <alignment horizontal="right" wrapText="1"/>
    </xf>
    <xf numFmtId="0" fontId="24" fillId="8" borderId="73" xfId="4" applyFont="1" applyFill="1" applyBorder="1" applyAlignment="1">
      <alignment horizontal="left" wrapText="1"/>
    </xf>
    <xf numFmtId="0" fontId="26" fillId="8" borderId="71" xfId="4" applyFont="1" applyFill="1" applyBorder="1" applyAlignment="1">
      <alignment horizontal="center" wrapText="1"/>
    </xf>
    <xf numFmtId="9" fontId="24" fillId="8" borderId="73" xfId="4" applyNumberFormat="1" applyFont="1" applyFill="1" applyBorder="1" applyAlignment="1">
      <alignment horizontal="right" wrapText="1"/>
    </xf>
    <xf numFmtId="9" fontId="24" fillId="8" borderId="71" xfId="4" applyNumberFormat="1" applyFont="1" applyFill="1" applyBorder="1" applyAlignment="1">
      <alignment horizontal="right" wrapText="1"/>
    </xf>
    <xf numFmtId="9" fontId="24" fillId="8" borderId="102" xfId="4" applyNumberFormat="1" applyFont="1" applyFill="1" applyBorder="1" applyAlignment="1">
      <alignment horizontal="right" wrapText="1"/>
    </xf>
    <xf numFmtId="9" fontId="24" fillId="8" borderId="103" xfId="4" applyNumberFormat="1" applyFont="1" applyFill="1" applyBorder="1" applyAlignment="1">
      <alignment horizontal="right" wrapText="1"/>
    </xf>
    <xf numFmtId="9" fontId="24" fillId="8" borderId="98" xfId="4" applyNumberFormat="1" applyFont="1" applyFill="1" applyBorder="1" applyAlignment="1">
      <alignment horizontal="right" wrapText="1"/>
    </xf>
    <xf numFmtId="49" fontId="3" fillId="8" borderId="65" xfId="4" applyNumberFormat="1" applyFont="1" applyFill="1" applyBorder="1" applyAlignment="1">
      <alignment wrapText="1"/>
    </xf>
    <xf numFmtId="49" fontId="18" fillId="8" borderId="60" xfId="4" applyNumberFormat="1" applyFont="1" applyFill="1" applyBorder="1" applyAlignment="1">
      <alignment horizontal="center" wrapText="1"/>
    </xf>
    <xf numFmtId="3" fontId="3" fillId="8" borderId="60" xfId="4" applyNumberFormat="1" applyFont="1" applyFill="1" applyBorder="1" applyAlignment="1">
      <alignment horizontal="right" vertical="center" wrapText="1"/>
    </xf>
    <xf numFmtId="9" fontId="24" fillId="8" borderId="51" xfId="4" applyNumberFormat="1" applyFont="1" applyFill="1" applyBorder="1" applyAlignment="1">
      <alignment horizontal="right" wrapText="1"/>
    </xf>
    <xf numFmtId="9" fontId="24" fillId="8" borderId="56" xfId="4" applyNumberFormat="1" applyFont="1" applyFill="1" applyBorder="1" applyAlignment="1">
      <alignment horizontal="right" wrapText="1"/>
    </xf>
    <xf numFmtId="9" fontId="24" fillId="8" borderId="101" xfId="4" applyNumberFormat="1" applyFont="1" applyFill="1" applyBorder="1" applyAlignment="1">
      <alignment horizontal="right" wrapText="1"/>
    </xf>
    <xf numFmtId="49" fontId="25" fillId="8" borderId="68" xfId="4" applyNumberFormat="1" applyFont="1" applyFill="1" applyBorder="1" applyAlignment="1">
      <alignment vertical="center" wrapText="1"/>
    </xf>
    <xf numFmtId="49" fontId="18" fillId="8" borderId="59" xfId="4" applyNumberFormat="1" applyFont="1" applyFill="1" applyBorder="1" applyAlignment="1">
      <alignment horizontal="center" vertical="center" wrapText="1"/>
    </xf>
    <xf numFmtId="3" fontId="25" fillId="8" borderId="59" xfId="4" applyNumberFormat="1" applyFont="1" applyFill="1" applyBorder="1" applyAlignment="1">
      <alignment horizontal="right" vertical="center" wrapText="1"/>
    </xf>
    <xf numFmtId="3" fontId="25" fillId="8" borderId="59" xfId="4" applyNumberFormat="1" applyFont="1" applyFill="1" applyBorder="1" applyAlignment="1">
      <alignment vertical="center"/>
    </xf>
    <xf numFmtId="3" fontId="25" fillId="8" borderId="11" xfId="4" applyNumberFormat="1" applyFont="1" applyFill="1" applyBorder="1" applyAlignment="1">
      <alignment vertical="center"/>
    </xf>
    <xf numFmtId="49" fontId="3" fillId="8" borderId="87" xfId="4" applyNumberFormat="1" applyFont="1" applyFill="1" applyBorder="1" applyAlignment="1">
      <alignment vertical="center" wrapText="1"/>
    </xf>
    <xf numFmtId="49" fontId="18" fillId="8" borderId="70" xfId="4" applyNumberFormat="1" applyFont="1" applyFill="1" applyBorder="1" applyAlignment="1">
      <alignment horizontal="center" vertical="center" wrapText="1"/>
    </xf>
    <xf numFmtId="3" fontId="3" fillId="8" borderId="70" xfId="4" applyNumberFormat="1" applyFont="1" applyFill="1" applyBorder="1" applyAlignment="1">
      <alignment vertical="center"/>
    </xf>
    <xf numFmtId="3" fontId="3" fillId="8" borderId="91" xfId="4" applyNumberFormat="1" applyFont="1" applyFill="1" applyBorder="1" applyAlignment="1">
      <alignment vertical="center"/>
    </xf>
    <xf numFmtId="49" fontId="25" fillId="8" borderId="66" xfId="4" applyNumberFormat="1" applyFont="1" applyFill="1" applyBorder="1" applyAlignment="1">
      <alignment vertical="center" wrapText="1"/>
    </xf>
    <xf numFmtId="49" fontId="18" fillId="8" borderId="54" xfId="4" applyNumberFormat="1" applyFont="1" applyFill="1" applyBorder="1" applyAlignment="1">
      <alignment horizontal="center" vertical="center" wrapText="1"/>
    </xf>
    <xf numFmtId="3" fontId="25" fillId="8" borderId="54" xfId="4" applyNumberFormat="1" applyFont="1" applyFill="1" applyBorder="1" applyAlignment="1">
      <alignment vertical="center"/>
    </xf>
    <xf numFmtId="3" fontId="25" fillId="8" borderId="97" xfId="4" applyNumberFormat="1" applyFont="1" applyFill="1" applyBorder="1" applyAlignment="1">
      <alignment vertical="center"/>
    </xf>
    <xf numFmtId="49" fontId="25" fillId="8" borderId="73" xfId="4" applyNumberFormat="1" applyFont="1" applyFill="1" applyBorder="1" applyAlignment="1">
      <alignment horizontal="left" wrapText="1"/>
    </xf>
    <xf numFmtId="49" fontId="18" fillId="8" borderId="71" xfId="4" applyNumberFormat="1" applyFont="1" applyFill="1" applyBorder="1" applyAlignment="1">
      <alignment horizontal="center" wrapText="1"/>
    </xf>
    <xf numFmtId="49" fontId="27" fillId="8" borderId="66" xfId="4" applyNumberFormat="1" applyFont="1" applyFill="1" applyBorder="1" applyAlignment="1">
      <alignment horizontal="left" wrapText="1"/>
    </xf>
    <xf numFmtId="3" fontId="27" fillId="8" borderId="54" xfId="4" applyNumberFormat="1" applyFont="1" applyFill="1" applyBorder="1" applyAlignment="1">
      <alignment horizontal="right" vertical="center" wrapText="1"/>
    </xf>
    <xf numFmtId="3" fontId="27" fillId="8" borderId="54" xfId="4" applyNumberFormat="1" applyFont="1" applyFill="1" applyBorder="1" applyAlignment="1">
      <alignment vertical="center"/>
    </xf>
    <xf numFmtId="3" fontId="27" fillId="8" borderId="97" xfId="4" applyNumberFormat="1" applyFont="1" applyFill="1" applyBorder="1" applyAlignment="1">
      <alignment vertical="center"/>
    </xf>
    <xf numFmtId="9" fontId="27" fillId="8" borderId="73" xfId="4" applyNumberFormat="1" applyFont="1" applyFill="1" applyBorder="1" applyAlignment="1">
      <alignment horizontal="right" vertical="center" wrapText="1"/>
    </xf>
    <xf numFmtId="9" fontId="27" fillId="8" borderId="71" xfId="4" applyNumberFormat="1" applyFont="1" applyFill="1" applyBorder="1" applyAlignment="1">
      <alignment horizontal="right" vertical="center" wrapText="1"/>
    </xf>
    <xf numFmtId="9" fontId="27" fillId="8" borderId="102" xfId="4" applyNumberFormat="1" applyFont="1" applyFill="1" applyBorder="1" applyAlignment="1">
      <alignment horizontal="right" vertical="center" wrapText="1"/>
    </xf>
    <xf numFmtId="9" fontId="27" fillId="8" borderId="103" xfId="4" applyNumberFormat="1" applyFont="1" applyFill="1" applyBorder="1" applyAlignment="1">
      <alignment horizontal="right" vertical="center" wrapText="1"/>
    </xf>
    <xf numFmtId="49" fontId="24" fillId="8" borderId="66" xfId="4" applyNumberFormat="1" applyFont="1" applyFill="1" applyBorder="1" applyAlignment="1">
      <alignment horizontal="left" wrapText="1"/>
    </xf>
    <xf numFmtId="3" fontId="24" fillId="8" borderId="54" xfId="4" applyNumberFormat="1" applyFont="1" applyFill="1" applyBorder="1" applyAlignment="1">
      <alignment horizontal="right" vertical="center" wrapText="1"/>
    </xf>
    <xf numFmtId="3" fontId="24" fillId="8" borderId="54" xfId="4" applyNumberFormat="1" applyFont="1" applyFill="1" applyBorder="1" applyAlignment="1">
      <alignment vertical="center"/>
    </xf>
    <xf numFmtId="49" fontId="24" fillId="8" borderId="66" xfId="4" applyNumberFormat="1" applyFont="1" applyFill="1" applyBorder="1" applyAlignment="1">
      <alignment horizontal="left" vertical="center" wrapText="1"/>
    </xf>
    <xf numFmtId="3" fontId="24" fillId="8" borderId="97" xfId="4" applyNumberFormat="1" applyFont="1" applyFill="1" applyBorder="1" applyAlignment="1">
      <alignment vertical="center"/>
    </xf>
    <xf numFmtId="9" fontId="24" fillId="8" borderId="66" xfId="4" applyNumberFormat="1" applyFont="1" applyFill="1" applyBorder="1" applyAlignment="1">
      <alignment horizontal="right" vertical="center" wrapText="1"/>
    </xf>
    <xf numFmtId="9" fontId="24" fillId="8" borderId="54" xfId="4" applyNumberFormat="1" applyFont="1" applyFill="1" applyBorder="1" applyAlignment="1">
      <alignment horizontal="right" vertical="center" wrapText="1"/>
    </xf>
    <xf numFmtId="9" fontId="24" fillId="8" borderId="97" xfId="4" applyNumberFormat="1" applyFont="1" applyFill="1" applyBorder="1" applyAlignment="1">
      <alignment horizontal="right" vertical="center" wrapText="1"/>
    </xf>
    <xf numFmtId="9" fontId="24" fillId="8" borderId="98" xfId="4" applyNumberFormat="1" applyFont="1" applyFill="1" applyBorder="1" applyAlignment="1">
      <alignment horizontal="right" vertical="center" wrapText="1"/>
    </xf>
    <xf numFmtId="3" fontId="24" fillId="8" borderId="54" xfId="4" applyNumberFormat="1" applyFont="1" applyFill="1" applyBorder="1" applyAlignment="1">
      <alignment horizontal="right" vertical="center"/>
    </xf>
    <xf numFmtId="3" fontId="24" fillId="8" borderId="97" xfId="4" applyNumberFormat="1" applyFont="1" applyFill="1" applyBorder="1" applyAlignment="1">
      <alignment horizontal="right" vertical="center"/>
    </xf>
    <xf numFmtId="49" fontId="18" fillId="8" borderId="54" xfId="4" applyNumberFormat="1" applyFont="1" applyFill="1" applyBorder="1" applyAlignment="1">
      <alignment horizontal="center" wrapText="1"/>
    </xf>
    <xf numFmtId="3" fontId="24" fillId="8" borderId="67" xfId="4" applyNumberFormat="1" applyFont="1" applyFill="1" applyBorder="1"/>
    <xf numFmtId="9" fontId="27" fillId="8" borderId="66" xfId="4" applyNumberFormat="1" applyFont="1" applyFill="1" applyBorder="1" applyAlignment="1">
      <alignment horizontal="right" wrapText="1"/>
    </xf>
    <xf numFmtId="9" fontId="27" fillId="8" borderId="54" xfId="4" applyNumberFormat="1" applyFont="1" applyFill="1" applyBorder="1" applyAlignment="1">
      <alignment horizontal="right" wrapText="1"/>
    </xf>
    <xf numFmtId="9" fontId="27" fillId="8" borderId="97" xfId="4" applyNumberFormat="1" applyFont="1" applyFill="1" applyBorder="1" applyAlignment="1">
      <alignment horizontal="right" wrapText="1"/>
    </xf>
    <xf numFmtId="9" fontId="27" fillId="8" borderId="98" xfId="4" applyNumberFormat="1" applyFont="1" applyFill="1" applyBorder="1" applyAlignment="1">
      <alignment horizontal="right" wrapText="1"/>
    </xf>
    <xf numFmtId="3" fontId="27" fillId="8" borderId="54" xfId="4" applyNumberFormat="1" applyFont="1" applyFill="1" applyBorder="1" applyAlignment="1">
      <alignment horizontal="right" wrapText="1"/>
    </xf>
    <xf numFmtId="3" fontId="27" fillId="8" borderId="67" xfId="4" applyNumberFormat="1" applyFont="1" applyFill="1" applyBorder="1"/>
    <xf numFmtId="3" fontId="27" fillId="8" borderId="97" xfId="4" applyNumberFormat="1" applyFont="1" applyFill="1" applyBorder="1"/>
    <xf numFmtId="3" fontId="27" fillId="8" borderId="54" xfId="4" applyNumberFormat="1" applyFont="1" applyFill="1" applyBorder="1"/>
    <xf numFmtId="49" fontId="27" fillId="8" borderId="66" xfId="4" applyNumberFormat="1" applyFont="1" applyFill="1" applyBorder="1" applyAlignment="1">
      <alignment wrapText="1"/>
    </xf>
    <xf numFmtId="49" fontId="25" fillId="8" borderId="66" xfId="4" applyNumberFormat="1" applyFont="1" applyFill="1" applyBorder="1" applyAlignment="1">
      <alignment wrapText="1"/>
    </xf>
    <xf numFmtId="49" fontId="26" fillId="8" borderId="54" xfId="4" applyNumberFormat="1" applyFont="1" applyFill="1" applyBorder="1" applyAlignment="1">
      <alignment horizontal="center" wrapText="1"/>
    </xf>
    <xf numFmtId="3" fontId="25" fillId="8" borderId="54" xfId="4" applyNumberFormat="1" applyFont="1" applyFill="1" applyBorder="1" applyAlignment="1">
      <alignment horizontal="right" wrapText="1"/>
    </xf>
    <xf numFmtId="9" fontId="25" fillId="8" borderId="66" xfId="4" applyNumberFormat="1" applyFont="1" applyFill="1" applyBorder="1" applyAlignment="1">
      <alignment horizontal="right" wrapText="1"/>
    </xf>
    <xf numFmtId="9" fontId="25" fillId="8" borderId="54" xfId="4" applyNumberFormat="1" applyFont="1" applyFill="1" applyBorder="1" applyAlignment="1">
      <alignment horizontal="right" wrapText="1"/>
    </xf>
    <xf numFmtId="9" fontId="25" fillId="8" borderId="97" xfId="4" applyNumberFormat="1" applyFont="1" applyFill="1" applyBorder="1" applyAlignment="1">
      <alignment horizontal="right" wrapText="1"/>
    </xf>
    <xf numFmtId="9" fontId="25" fillId="8" borderId="98" xfId="4" applyNumberFormat="1" applyFont="1" applyFill="1" applyBorder="1" applyAlignment="1">
      <alignment horizontal="right" wrapText="1"/>
    </xf>
    <xf numFmtId="9" fontId="24" fillId="8" borderId="52" xfId="4" applyNumberFormat="1" applyFont="1" applyFill="1" applyBorder="1" applyAlignment="1">
      <alignment horizontal="right" wrapText="1"/>
    </xf>
    <xf numFmtId="0" fontId="25" fillId="8" borderId="66" xfId="5" applyFont="1" applyFill="1" applyBorder="1" applyAlignment="1">
      <alignment wrapText="1"/>
    </xf>
    <xf numFmtId="3" fontId="25" fillId="8" borderId="57" xfId="4" applyNumberFormat="1" applyFont="1" applyFill="1" applyBorder="1" applyAlignment="1">
      <alignment horizontal="right" wrapText="1"/>
    </xf>
    <xf numFmtId="9" fontId="25" fillId="8" borderId="62" xfId="4" applyNumberFormat="1" applyFont="1" applyFill="1" applyBorder="1" applyAlignment="1">
      <alignment horizontal="right" wrapText="1"/>
    </xf>
    <xf numFmtId="9" fontId="25" fillId="8" borderId="57" xfId="4" applyNumberFormat="1" applyFont="1" applyFill="1" applyBorder="1" applyAlignment="1">
      <alignment horizontal="right" wrapText="1"/>
    </xf>
    <xf numFmtId="9" fontId="25" fillId="8" borderId="100" xfId="4" applyNumberFormat="1" applyFont="1" applyFill="1" applyBorder="1" applyAlignment="1">
      <alignment horizontal="right" wrapText="1"/>
    </xf>
    <xf numFmtId="49" fontId="24" fillId="8" borderId="51" xfId="4" applyNumberFormat="1" applyFont="1" applyFill="1" applyBorder="1" applyAlignment="1">
      <alignment horizontal="left" vertical="center" wrapText="1"/>
    </xf>
    <xf numFmtId="49" fontId="18" fillId="8" borderId="56" xfId="4" applyNumberFormat="1" applyFont="1" applyFill="1" applyBorder="1" applyAlignment="1">
      <alignment horizontal="center" vertical="center" wrapText="1"/>
    </xf>
    <xf numFmtId="3" fontId="24" fillId="8" borderId="56" xfId="4" applyNumberFormat="1" applyFont="1" applyFill="1" applyBorder="1" applyAlignment="1">
      <alignment horizontal="right" vertical="center" wrapText="1"/>
    </xf>
    <xf numFmtId="3" fontId="24" fillId="8" borderId="56" xfId="4" applyNumberFormat="1" applyFont="1" applyFill="1" applyBorder="1" applyAlignment="1">
      <alignment vertical="center"/>
    </xf>
    <xf numFmtId="0" fontId="28" fillId="8" borderId="66" xfId="5" applyFont="1" applyFill="1" applyBorder="1" applyAlignment="1">
      <alignment wrapText="1"/>
    </xf>
    <xf numFmtId="3" fontId="25" fillId="8" borderId="56" xfId="4" applyNumberFormat="1" applyFont="1" applyFill="1" applyBorder="1" applyAlignment="1">
      <alignment horizontal="right" vertical="center" wrapText="1"/>
    </xf>
    <xf numFmtId="3" fontId="25" fillId="8" borderId="57" xfId="4" applyNumberFormat="1" applyFont="1" applyFill="1" applyBorder="1" applyAlignment="1">
      <alignment vertical="center"/>
    </xf>
    <xf numFmtId="9" fontId="24" fillId="8" borderId="73" xfId="4" applyNumberFormat="1" applyFont="1" applyFill="1" applyBorder="1" applyAlignment="1">
      <alignment horizontal="right" vertical="center" wrapText="1"/>
    </xf>
    <xf numFmtId="9" fontId="24" fillId="8" borderId="71" xfId="4" applyNumberFormat="1" applyFont="1" applyFill="1" applyBorder="1" applyAlignment="1">
      <alignment horizontal="right" vertical="center" wrapText="1"/>
    </xf>
    <xf numFmtId="9" fontId="24" fillId="8" borderId="102" xfId="4" applyNumberFormat="1" applyFont="1" applyFill="1" applyBorder="1" applyAlignment="1">
      <alignment horizontal="right" vertical="center" wrapText="1"/>
    </xf>
    <xf numFmtId="9" fontId="24" fillId="8" borderId="103" xfId="4" applyNumberFormat="1" applyFont="1" applyFill="1" applyBorder="1" applyAlignment="1">
      <alignment horizontal="right" vertical="center" wrapText="1"/>
    </xf>
    <xf numFmtId="0" fontId="28" fillId="8" borderId="53" xfId="4" applyFont="1" applyFill="1" applyBorder="1"/>
    <xf numFmtId="3" fontId="25" fillId="8" borderId="56" xfId="4" applyNumberFormat="1" applyFont="1" applyFill="1" applyBorder="1" applyAlignment="1">
      <alignment horizontal="right" wrapText="1"/>
    </xf>
    <xf numFmtId="3" fontId="25" fillId="8" borderId="56" xfId="4" applyNumberFormat="1" applyFont="1" applyFill="1" applyBorder="1"/>
    <xf numFmtId="3" fontId="25" fillId="8" borderId="101" xfId="4" applyNumberFormat="1" applyFont="1" applyFill="1" applyBorder="1"/>
    <xf numFmtId="9" fontId="25" fillId="8" borderId="51" xfId="4" applyNumberFormat="1" applyFont="1" applyFill="1" applyBorder="1" applyAlignment="1">
      <alignment horizontal="right" wrapText="1"/>
    </xf>
    <xf numFmtId="9" fontId="25" fillId="8" borderId="56" xfId="4" applyNumberFormat="1" applyFont="1" applyFill="1" applyBorder="1" applyAlignment="1">
      <alignment horizontal="right" wrapText="1"/>
    </xf>
    <xf numFmtId="9" fontId="25" fillId="8" borderId="101" xfId="4" applyNumberFormat="1" applyFont="1" applyFill="1" applyBorder="1" applyAlignment="1">
      <alignment horizontal="right" wrapText="1"/>
    </xf>
    <xf numFmtId="9" fontId="25" fillId="8" borderId="52" xfId="4" applyNumberFormat="1" applyFont="1" applyFill="1" applyBorder="1" applyAlignment="1">
      <alignment horizontal="right" wrapText="1"/>
    </xf>
    <xf numFmtId="3" fontId="24" fillId="8" borderId="71" xfId="4" applyNumberFormat="1" applyFont="1" applyFill="1" applyBorder="1" applyAlignment="1">
      <alignment horizontal="right" vertical="center" wrapText="1"/>
    </xf>
    <xf numFmtId="3" fontId="24" fillId="8" borderId="71" xfId="4" applyNumberFormat="1" applyFont="1" applyFill="1" applyBorder="1" applyAlignment="1">
      <alignment vertical="center"/>
    </xf>
    <xf numFmtId="3" fontId="24" fillId="8" borderId="102" xfId="4" applyNumberFormat="1" applyFont="1" applyFill="1" applyBorder="1" applyAlignment="1">
      <alignment vertical="center"/>
    </xf>
    <xf numFmtId="0" fontId="24" fillId="8" borderId="63" xfId="4" applyFont="1" applyFill="1" applyBorder="1"/>
    <xf numFmtId="49" fontId="18" fillId="8" borderId="59" xfId="4" applyNumberFormat="1" applyFont="1" applyFill="1" applyBorder="1" applyAlignment="1">
      <alignment horizontal="center" wrapText="1"/>
    </xf>
    <xf numFmtId="3" fontId="24" fillId="8" borderId="59" xfId="4" applyNumberFormat="1" applyFont="1" applyFill="1" applyBorder="1"/>
    <xf numFmtId="3" fontId="24" fillId="8" borderId="11" xfId="4" applyNumberFormat="1" applyFont="1" applyFill="1" applyBorder="1"/>
    <xf numFmtId="0" fontId="3" fillId="8" borderId="66" xfId="4" applyFont="1" applyFill="1" applyBorder="1" applyAlignment="1">
      <alignment vertical="center" wrapText="1"/>
    </xf>
    <xf numFmtId="0" fontId="18" fillId="8" borderId="54" xfId="4" applyFont="1" applyFill="1" applyBorder="1" applyAlignment="1">
      <alignment horizontal="center" vertical="center" wrapText="1"/>
    </xf>
    <xf numFmtId="3" fontId="25" fillId="8" borderId="54" xfId="4" applyNumberFormat="1" applyFont="1" applyFill="1" applyBorder="1" applyAlignment="1">
      <alignment horizontal="right" vertical="center" wrapText="1"/>
    </xf>
    <xf numFmtId="0" fontId="25" fillId="8" borderId="66" xfId="4" applyFont="1" applyFill="1" applyBorder="1" applyAlignment="1">
      <alignment vertical="center" wrapText="1"/>
    </xf>
    <xf numFmtId="3" fontId="25" fillId="8" borderId="57" xfId="4" applyNumberFormat="1" applyFont="1" applyFill="1" applyBorder="1" applyAlignment="1">
      <alignment horizontal="right" vertical="center" wrapText="1"/>
    </xf>
    <xf numFmtId="3" fontId="25" fillId="8" borderId="100" xfId="4" applyNumberFormat="1" applyFont="1" applyFill="1" applyBorder="1" applyAlignment="1">
      <alignment horizontal="right" vertical="center" wrapText="1"/>
    </xf>
    <xf numFmtId="0" fontId="3" fillId="8" borderId="53" xfId="4" applyFont="1" applyFill="1" applyBorder="1" applyAlignment="1">
      <alignment vertical="center"/>
    </xf>
    <xf numFmtId="0" fontId="24" fillId="8" borderId="51" xfId="4" applyFont="1" applyFill="1" applyBorder="1" applyAlignment="1">
      <alignment horizontal="left" vertical="center" wrapText="1"/>
    </xf>
    <xf numFmtId="0" fontId="18" fillId="8" borderId="56" xfId="4" applyFont="1" applyFill="1" applyBorder="1" applyAlignment="1">
      <alignment horizontal="center" vertical="center" wrapText="1"/>
    </xf>
    <xf numFmtId="3" fontId="25" fillId="8" borderId="101" xfId="4" applyNumberFormat="1" applyFont="1" applyFill="1" applyBorder="1" applyAlignment="1">
      <alignment vertical="center"/>
    </xf>
    <xf numFmtId="0" fontId="3" fillId="8" borderId="66" xfId="4" applyFont="1" applyFill="1" applyBorder="1" applyAlignment="1">
      <alignment wrapText="1"/>
    </xf>
    <xf numFmtId="0" fontId="26" fillId="8" borderId="54" xfId="4" applyFont="1" applyFill="1" applyBorder="1" applyAlignment="1">
      <alignment horizontal="center" wrapText="1"/>
    </xf>
    <xf numFmtId="0" fontId="24" fillId="8" borderId="0" xfId="6" applyFont="1" applyFill="1" applyAlignment="1">
      <alignment horizontal="left" wrapText="1"/>
    </xf>
    <xf numFmtId="49" fontId="25" fillId="8" borderId="73" xfId="4" applyNumberFormat="1" applyFont="1" applyFill="1" applyBorder="1" applyAlignment="1">
      <alignment wrapText="1"/>
    </xf>
    <xf numFmtId="3" fontId="3" fillId="8" borderId="71" xfId="4" applyNumberFormat="1" applyFont="1" applyFill="1" applyBorder="1" applyAlignment="1">
      <alignment horizontal="right" wrapText="1"/>
    </xf>
    <xf numFmtId="3" fontId="3" fillId="8" borderId="71" xfId="4" applyNumberFormat="1" applyFont="1" applyFill="1" applyBorder="1"/>
    <xf numFmtId="3" fontId="3" fillId="8" borderId="102" xfId="4" applyNumberFormat="1" applyFont="1" applyFill="1" applyBorder="1"/>
    <xf numFmtId="49" fontId="24" fillId="8" borderId="66" xfId="4" applyNumberFormat="1" applyFont="1" applyFill="1" applyBorder="1" applyAlignment="1">
      <alignment wrapText="1"/>
    </xf>
    <xf numFmtId="3" fontId="24" fillId="8" borderId="56" xfId="4" applyNumberFormat="1" applyFont="1" applyFill="1" applyBorder="1" applyAlignment="1">
      <alignment horizontal="right" wrapText="1"/>
    </xf>
    <xf numFmtId="3" fontId="3" fillId="8" borderId="97" xfId="4" applyNumberFormat="1" applyFont="1" applyFill="1" applyBorder="1"/>
    <xf numFmtId="3" fontId="3" fillId="8" borderId="54" xfId="4" applyNumberFormat="1" applyFont="1" applyFill="1" applyBorder="1"/>
    <xf numFmtId="49" fontId="26" fillId="8" borderId="71" xfId="4" applyNumberFormat="1" applyFont="1" applyFill="1" applyBorder="1" applyAlignment="1">
      <alignment horizontal="center" wrapText="1"/>
    </xf>
    <xf numFmtId="49" fontId="24" fillId="8" borderId="66" xfId="4" applyNumberFormat="1" applyFont="1" applyFill="1" applyBorder="1" applyAlignment="1">
      <alignment horizontal="left"/>
    </xf>
    <xf numFmtId="3" fontId="24" fillId="8" borderId="54" xfId="4" applyNumberFormat="1" applyFont="1" applyFill="1" applyBorder="1" applyAlignment="1">
      <alignment wrapText="1"/>
    </xf>
    <xf numFmtId="9" fontId="3" fillId="8" borderId="96" xfId="4" applyNumberFormat="1" applyFont="1" applyFill="1" applyBorder="1" applyAlignment="1">
      <alignment horizontal="right" vertical="center" wrapText="1"/>
    </xf>
    <xf numFmtId="9" fontId="25" fillId="8" borderId="52" xfId="4" applyNumberFormat="1" applyFont="1" applyFill="1" applyBorder="1" applyAlignment="1">
      <alignment horizontal="right" vertical="center" wrapText="1"/>
    </xf>
    <xf numFmtId="0" fontId="24" fillId="8" borderId="0" xfId="0" applyFont="1" applyFill="1"/>
    <xf numFmtId="0" fontId="24" fillId="8" borderId="0" xfId="0" applyFont="1" applyFill="1" applyAlignment="1">
      <alignment wrapText="1"/>
    </xf>
    <xf numFmtId="3" fontId="24" fillId="8" borderId="97" xfId="4" applyNumberFormat="1" applyFont="1" applyFill="1" applyBorder="1" applyAlignment="1">
      <alignment horizontal="right" wrapText="1"/>
    </xf>
    <xf numFmtId="3" fontId="5" fillId="8" borderId="97" xfId="4" applyNumberFormat="1" applyFont="1" applyFill="1" applyBorder="1" applyAlignment="1">
      <alignment horizontal="right" vertical="center"/>
    </xf>
    <xf numFmtId="9" fontId="24" fillId="8" borderId="52" xfId="4" applyNumberFormat="1" applyFont="1" applyFill="1" applyBorder="1" applyAlignment="1">
      <alignment horizontal="right" vertical="center" wrapText="1"/>
    </xf>
    <xf numFmtId="9" fontId="24" fillId="8" borderId="56" xfId="4" applyNumberFormat="1" applyFont="1" applyFill="1" applyBorder="1" applyAlignment="1">
      <alignment horizontal="right" vertical="center" wrapText="1"/>
    </xf>
    <xf numFmtId="9" fontId="24" fillId="8" borderId="101" xfId="4" applyNumberFormat="1" applyFont="1" applyFill="1" applyBorder="1" applyAlignment="1">
      <alignment horizontal="right" vertical="center" wrapText="1"/>
    </xf>
    <xf numFmtId="49" fontId="24" fillId="8" borderId="73" xfId="4" applyNumberFormat="1" applyFont="1" applyFill="1" applyBorder="1" applyAlignment="1">
      <alignment wrapText="1"/>
    </xf>
    <xf numFmtId="3" fontId="25" fillId="8" borderId="102" xfId="4" applyNumberFormat="1" applyFont="1" applyFill="1" applyBorder="1"/>
    <xf numFmtId="49" fontId="24" fillId="8" borderId="66" xfId="4" applyNumberFormat="1" applyFont="1" applyFill="1" applyBorder="1" applyAlignment="1">
      <alignment vertical="center" wrapText="1"/>
    </xf>
    <xf numFmtId="3" fontId="24" fillId="8" borderId="100" xfId="4" applyNumberFormat="1" applyFont="1" applyFill="1" applyBorder="1" applyAlignment="1">
      <alignment vertical="center"/>
    </xf>
    <xf numFmtId="9" fontId="24" fillId="8" borderId="62" xfId="4" applyNumberFormat="1" applyFont="1" applyFill="1" applyBorder="1" applyAlignment="1">
      <alignment horizontal="right" vertical="center" wrapText="1"/>
    </xf>
    <xf numFmtId="9" fontId="24" fillId="8" borderId="57" xfId="4" applyNumberFormat="1" applyFont="1" applyFill="1" applyBorder="1" applyAlignment="1">
      <alignment horizontal="right" vertical="center" wrapText="1"/>
    </xf>
    <xf numFmtId="9" fontId="24" fillId="8" borderId="100" xfId="4" applyNumberFormat="1" applyFont="1" applyFill="1" applyBorder="1" applyAlignment="1">
      <alignment horizontal="right" vertical="center" wrapText="1"/>
    </xf>
    <xf numFmtId="49" fontId="11" fillId="8" borderId="66" xfId="4" applyNumberFormat="1" applyFont="1" applyFill="1" applyBorder="1" applyAlignment="1">
      <alignment horizontal="right" wrapText="1"/>
    </xf>
    <xf numFmtId="3" fontId="11" fillId="8" borderId="54" xfId="4" applyNumberFormat="1" applyFont="1" applyFill="1" applyBorder="1" applyAlignment="1">
      <alignment horizontal="right" vertical="center" wrapText="1"/>
    </xf>
    <xf numFmtId="3" fontId="11" fillId="8" borderId="54" xfId="4" applyNumberFormat="1" applyFont="1" applyFill="1" applyBorder="1" applyAlignment="1">
      <alignment vertical="center"/>
    </xf>
    <xf numFmtId="3" fontId="11" fillId="8" borderId="97" xfId="4" applyNumberFormat="1" applyFont="1" applyFill="1" applyBorder="1"/>
    <xf numFmtId="3" fontId="11" fillId="8" borderId="54" xfId="4" applyNumberFormat="1" applyFont="1" applyFill="1" applyBorder="1"/>
    <xf numFmtId="49" fontId="5" fillId="8" borderId="66" xfId="4" applyNumberFormat="1" applyFont="1" applyFill="1" applyBorder="1" applyAlignment="1">
      <alignment horizontal="left" wrapText="1"/>
    </xf>
    <xf numFmtId="3" fontId="5" fillId="8" borderId="54" xfId="4" applyNumberFormat="1" applyFont="1" applyFill="1" applyBorder="1" applyAlignment="1">
      <alignment horizontal="right" vertical="center" wrapText="1"/>
    </xf>
    <xf numFmtId="3" fontId="5" fillId="8" borderId="54" xfId="4" applyNumberFormat="1" applyFont="1" applyFill="1" applyBorder="1" applyAlignment="1">
      <alignment vertical="center"/>
    </xf>
    <xf numFmtId="3" fontId="25" fillId="8" borderId="100" xfId="4" applyNumberFormat="1" applyFont="1" applyFill="1" applyBorder="1" applyAlignment="1">
      <alignment vertical="center"/>
    </xf>
    <xf numFmtId="3" fontId="24" fillId="8" borderId="56" xfId="4" applyNumberFormat="1" applyFont="1" applyFill="1" applyBorder="1"/>
    <xf numFmtId="3" fontId="11" fillId="8" borderId="54" xfId="4" applyNumberFormat="1" applyFont="1" applyFill="1" applyBorder="1" applyAlignment="1">
      <alignment horizontal="right" wrapText="1"/>
    </xf>
    <xf numFmtId="49" fontId="24" fillId="8" borderId="73" xfId="4" applyNumberFormat="1" applyFont="1" applyFill="1" applyBorder="1" applyAlignment="1">
      <alignment vertical="center" wrapText="1"/>
    </xf>
    <xf numFmtId="49" fontId="18" fillId="8" borderId="57" xfId="4" applyNumberFormat="1" applyFont="1" applyFill="1" applyBorder="1" applyAlignment="1">
      <alignment horizontal="center" vertical="center" wrapText="1"/>
    </xf>
    <xf numFmtId="3" fontId="25" fillId="8" borderId="71" xfId="4" applyNumberFormat="1" applyFont="1" applyFill="1" applyBorder="1" applyAlignment="1">
      <alignment vertical="center"/>
    </xf>
    <xf numFmtId="3" fontId="25" fillId="8" borderId="102" xfId="4" applyNumberFormat="1" applyFont="1" applyFill="1" applyBorder="1" applyAlignment="1">
      <alignment vertical="center"/>
    </xf>
    <xf numFmtId="3" fontId="24" fillId="8" borderId="57" xfId="4" applyNumberFormat="1" applyFont="1" applyFill="1" applyBorder="1" applyAlignment="1">
      <alignment horizontal="right" vertical="center" wrapText="1"/>
    </xf>
    <xf numFmtId="3" fontId="24" fillId="8" borderId="57" xfId="4" applyNumberFormat="1" applyFont="1" applyFill="1" applyBorder="1" applyAlignment="1">
      <alignment vertical="center"/>
    </xf>
    <xf numFmtId="49" fontId="28" fillId="8" borderId="66" xfId="4" applyNumberFormat="1" applyFont="1" applyFill="1" applyBorder="1" applyAlignment="1">
      <alignment horizontal="right" wrapText="1"/>
    </xf>
    <xf numFmtId="3" fontId="28" fillId="8" borderId="54" xfId="4" applyNumberFormat="1" applyFont="1" applyFill="1" applyBorder="1" applyAlignment="1">
      <alignment horizontal="right" vertical="center" wrapText="1"/>
    </xf>
    <xf numFmtId="3" fontId="28" fillId="8" borderId="54" xfId="4" applyNumberFormat="1" applyFont="1" applyFill="1" applyBorder="1" applyAlignment="1">
      <alignment vertical="center"/>
    </xf>
    <xf numFmtId="3" fontId="28" fillId="8" borderId="97" xfId="4" applyNumberFormat="1" applyFont="1" applyFill="1" applyBorder="1" applyAlignment="1">
      <alignment vertical="center"/>
    </xf>
    <xf numFmtId="3" fontId="28" fillId="8" borderId="97" xfId="4" applyNumberFormat="1" applyFont="1" applyFill="1" applyBorder="1"/>
    <xf numFmtId="49" fontId="26" fillId="8" borderId="54" xfId="4" applyNumberFormat="1" applyFont="1" applyFill="1" applyBorder="1" applyAlignment="1">
      <alignment horizontal="center" vertical="center" wrapText="1"/>
    </xf>
    <xf numFmtId="3" fontId="24" fillId="8" borderId="101" xfId="4" applyNumberFormat="1" applyFont="1" applyFill="1" applyBorder="1" applyAlignment="1">
      <alignment vertical="center"/>
    </xf>
    <xf numFmtId="49" fontId="11" fillId="8" borderId="54" xfId="4" applyNumberFormat="1" applyFont="1" applyFill="1" applyBorder="1" applyAlignment="1">
      <alignment horizontal="center" vertical="center" wrapText="1"/>
    </xf>
    <xf numFmtId="0" fontId="24" fillId="8" borderId="66" xfId="5" applyFont="1" applyFill="1" applyBorder="1" applyAlignment="1">
      <alignment horizontal="left" wrapText="1"/>
    </xf>
    <xf numFmtId="0" fontId="3" fillId="8" borderId="0" xfId="4" applyFont="1" applyFill="1" applyAlignment="1">
      <alignment vertical="center"/>
    </xf>
    <xf numFmtId="9" fontId="24" fillId="8" borderId="51" xfId="4" applyNumberFormat="1" applyFont="1" applyFill="1" applyBorder="1" applyAlignment="1">
      <alignment horizontal="right" vertical="center" wrapText="1"/>
    </xf>
    <xf numFmtId="0" fontId="24" fillId="8" borderId="66" xfId="5" applyFont="1" applyFill="1" applyBorder="1" applyAlignment="1">
      <alignment horizontal="right" wrapText="1"/>
    </xf>
    <xf numFmtId="49" fontId="24" fillId="8" borderId="51" xfId="4" applyNumberFormat="1" applyFont="1" applyFill="1" applyBorder="1" applyAlignment="1">
      <alignment horizontal="right" vertical="center" wrapText="1"/>
    </xf>
    <xf numFmtId="49" fontId="25" fillId="8" borderId="73" xfId="4" applyNumberFormat="1" applyFont="1" applyFill="1" applyBorder="1" applyAlignment="1">
      <alignment vertical="center" wrapText="1"/>
    </xf>
    <xf numFmtId="3" fontId="24" fillId="8" borderId="71" xfId="4" applyNumberFormat="1" applyFont="1" applyFill="1" applyBorder="1"/>
    <xf numFmtId="3" fontId="24" fillId="8" borderId="102" xfId="4" applyNumberFormat="1" applyFont="1" applyFill="1" applyBorder="1"/>
    <xf numFmtId="0" fontId="25" fillId="8" borderId="66" xfId="4" applyFont="1" applyFill="1" applyBorder="1" applyAlignment="1">
      <alignment wrapText="1"/>
    </xf>
    <xf numFmtId="3" fontId="25" fillId="8" borderId="61" xfId="4" applyNumberFormat="1" applyFont="1" applyFill="1" applyBorder="1"/>
    <xf numFmtId="3" fontId="25" fillId="8" borderId="52" xfId="4" applyNumberFormat="1" applyFont="1" applyFill="1" applyBorder="1"/>
    <xf numFmtId="3" fontId="25" fillId="8" borderId="104" xfId="4" applyNumberFormat="1" applyFont="1" applyFill="1" applyBorder="1"/>
    <xf numFmtId="0" fontId="24" fillId="8" borderId="73" xfId="4" applyFont="1" applyFill="1" applyBorder="1" applyAlignment="1">
      <alignment wrapText="1"/>
    </xf>
    <xf numFmtId="0" fontId="18" fillId="8" borderId="71" xfId="4" applyFont="1" applyFill="1" applyBorder="1" applyAlignment="1">
      <alignment horizontal="center" vertical="center" wrapText="1"/>
    </xf>
    <xf numFmtId="0" fontId="24" fillId="8" borderId="66" xfId="4" applyFont="1" applyFill="1" applyBorder="1" applyAlignment="1">
      <alignment horizontal="left"/>
    </xf>
    <xf numFmtId="0" fontId="24" fillId="8" borderId="54" xfId="4" applyFont="1" applyFill="1" applyBorder="1" applyAlignment="1">
      <alignment horizontal="center" wrapText="1"/>
    </xf>
    <xf numFmtId="0" fontId="11" fillId="8" borderId="53" xfId="4" applyFont="1" applyFill="1" applyBorder="1"/>
    <xf numFmtId="0" fontId="11" fillId="8" borderId="0" xfId="4" applyFont="1" applyFill="1"/>
    <xf numFmtId="0" fontId="24" fillId="8" borderId="66" xfId="4" applyFont="1" applyFill="1" applyBorder="1" applyAlignment="1">
      <alignment horizontal="left" vertical="center" wrapText="1"/>
    </xf>
    <xf numFmtId="0" fontId="25" fillId="8" borderId="73" xfId="4" applyFont="1" applyFill="1" applyBorder="1" applyAlignment="1">
      <alignment wrapText="1"/>
    </xf>
    <xf numFmtId="0" fontId="28" fillId="8" borderId="54" xfId="4" applyFont="1" applyFill="1" applyBorder="1" applyAlignment="1">
      <alignment horizontal="center" wrapText="1"/>
    </xf>
    <xf numFmtId="0" fontId="11" fillId="8" borderId="53" xfId="4" applyFont="1" applyFill="1" applyBorder="1" applyAlignment="1">
      <alignment vertical="center"/>
    </xf>
    <xf numFmtId="0" fontId="28" fillId="8" borderId="54" xfId="4" applyFont="1" applyFill="1" applyBorder="1" applyAlignment="1">
      <alignment horizontal="center" vertical="center" wrapText="1"/>
    </xf>
    <xf numFmtId="0" fontId="11" fillId="8" borderId="54" xfId="4" applyFont="1" applyFill="1" applyBorder="1" applyAlignment="1">
      <alignment horizontal="center" vertical="center" wrapText="1"/>
    </xf>
    <xf numFmtId="3" fontId="5" fillId="8" borderId="97" xfId="4" applyNumberFormat="1" applyFont="1" applyFill="1" applyBorder="1" applyAlignment="1">
      <alignment vertical="center"/>
    </xf>
    <xf numFmtId="0" fontId="25" fillId="8" borderId="73" xfId="4" applyFont="1" applyFill="1" applyBorder="1" applyAlignment="1">
      <alignment vertical="center" wrapText="1"/>
    </xf>
    <xf numFmtId="3" fontId="25" fillId="8" borderId="105" xfId="4" applyNumberFormat="1" applyFont="1" applyFill="1" applyBorder="1" applyAlignment="1">
      <alignment vertical="center"/>
    </xf>
    <xf numFmtId="3" fontId="25" fillId="8" borderId="106" xfId="4" applyNumberFormat="1" applyFont="1" applyFill="1" applyBorder="1" applyAlignment="1">
      <alignment vertical="center"/>
    </xf>
    <xf numFmtId="9" fontId="3" fillId="8" borderId="65" xfId="4" applyNumberFormat="1" applyFont="1" applyFill="1" applyBorder="1" applyAlignment="1">
      <alignment horizontal="right" wrapText="1"/>
    </xf>
    <xf numFmtId="9" fontId="3" fillId="8" borderId="60" xfId="4" applyNumberFormat="1" applyFont="1" applyFill="1" applyBorder="1" applyAlignment="1">
      <alignment horizontal="right" wrapText="1"/>
    </xf>
    <xf numFmtId="9" fontId="3" fillId="8" borderId="95" xfId="4" applyNumberFormat="1" applyFont="1" applyFill="1" applyBorder="1" applyAlignment="1">
      <alignment horizontal="right" wrapText="1"/>
    </xf>
    <xf numFmtId="9" fontId="3" fillId="8" borderId="96" xfId="4" applyNumberFormat="1" applyFont="1" applyFill="1" applyBorder="1" applyAlignment="1">
      <alignment horizontal="right" wrapText="1"/>
    </xf>
    <xf numFmtId="9" fontId="25" fillId="8" borderId="66" xfId="4" applyNumberFormat="1" applyFont="1" applyFill="1" applyBorder="1" applyAlignment="1">
      <alignment horizontal="right" vertical="center" wrapText="1"/>
    </xf>
    <xf numFmtId="9" fontId="25" fillId="8" borderId="54" xfId="4" applyNumberFormat="1" applyFont="1" applyFill="1" applyBorder="1" applyAlignment="1">
      <alignment horizontal="right" vertical="center" wrapText="1"/>
    </xf>
    <xf numFmtId="9" fontId="25" fillId="8" borderId="97" xfId="4" applyNumberFormat="1" applyFont="1" applyFill="1" applyBorder="1" applyAlignment="1">
      <alignment horizontal="right" vertical="center" wrapText="1"/>
    </xf>
    <xf numFmtId="9" fontId="25" fillId="8" borderId="98" xfId="4" applyNumberFormat="1" applyFont="1" applyFill="1" applyBorder="1" applyAlignment="1">
      <alignment horizontal="right" vertical="center" wrapText="1"/>
    </xf>
    <xf numFmtId="3" fontId="25" fillId="8" borderId="56" xfId="4" applyNumberFormat="1" applyFont="1" applyFill="1" applyBorder="1" applyAlignment="1">
      <alignment vertical="center"/>
    </xf>
    <xf numFmtId="3" fontId="24" fillId="8" borderId="107" xfId="4" applyNumberFormat="1" applyFont="1" applyFill="1" applyBorder="1"/>
    <xf numFmtId="0" fontId="24" fillId="8" borderId="72" xfId="4" applyFont="1" applyFill="1" applyBorder="1" applyAlignment="1">
      <alignment vertical="center" wrapText="1"/>
    </xf>
    <xf numFmtId="0" fontId="18" fillId="8" borderId="57" xfId="4" applyFont="1" applyFill="1" applyBorder="1" applyAlignment="1">
      <alignment horizontal="center" vertical="center" wrapText="1"/>
    </xf>
    <xf numFmtId="9" fontId="25" fillId="8" borderId="62" xfId="4" applyNumberFormat="1" applyFont="1" applyFill="1" applyBorder="1" applyAlignment="1">
      <alignment horizontal="right" vertical="center" wrapText="1"/>
    </xf>
    <xf numFmtId="9" fontId="25" fillId="8" borderId="57" xfId="4" applyNumberFormat="1" applyFont="1" applyFill="1" applyBorder="1" applyAlignment="1">
      <alignment horizontal="right" vertical="center" wrapText="1"/>
    </xf>
    <xf numFmtId="9" fontId="25" fillId="8" borderId="100" xfId="4" applyNumberFormat="1" applyFont="1" applyFill="1" applyBorder="1" applyAlignment="1">
      <alignment horizontal="right" vertical="center" wrapText="1"/>
    </xf>
    <xf numFmtId="0" fontId="25" fillId="8" borderId="72" xfId="4" applyFont="1" applyFill="1" applyBorder="1" applyAlignment="1">
      <alignment vertical="center" wrapText="1"/>
    </xf>
    <xf numFmtId="3" fontId="25" fillId="8" borderId="71" xfId="4" applyNumberFormat="1" applyFont="1" applyFill="1" applyBorder="1" applyAlignment="1">
      <alignment horizontal="right" vertical="center" wrapText="1"/>
    </xf>
    <xf numFmtId="9" fontId="25" fillId="8" borderId="73" xfId="4" applyNumberFormat="1" applyFont="1" applyFill="1" applyBorder="1" applyAlignment="1">
      <alignment horizontal="right" vertical="center" wrapText="1"/>
    </xf>
    <xf numFmtId="9" fontId="25" fillId="8" borderId="71" xfId="4" applyNumberFormat="1" applyFont="1" applyFill="1" applyBorder="1" applyAlignment="1">
      <alignment horizontal="right" vertical="center" wrapText="1"/>
    </xf>
    <xf numFmtId="9" fontId="25" fillId="8" borderId="102" xfId="4" applyNumberFormat="1" applyFont="1" applyFill="1" applyBorder="1" applyAlignment="1">
      <alignment horizontal="right" vertical="center" wrapText="1"/>
    </xf>
    <xf numFmtId="0" fontId="24" fillId="8" borderId="66" xfId="4" applyFont="1" applyFill="1" applyBorder="1" applyAlignment="1">
      <alignment vertical="center" wrapText="1"/>
    </xf>
    <xf numFmtId="0" fontId="24" fillId="8" borderId="68" xfId="4" applyFont="1" applyFill="1" applyBorder="1" applyAlignment="1">
      <alignment vertical="center"/>
    </xf>
    <xf numFmtId="0" fontId="26" fillId="8" borderId="59" xfId="4" applyFont="1" applyFill="1" applyBorder="1" applyAlignment="1">
      <alignment horizontal="center" vertical="center" wrapText="1"/>
    </xf>
    <xf numFmtId="0" fontId="24" fillId="8" borderId="0" xfId="4" applyFont="1" applyFill="1" applyAlignment="1">
      <alignment wrapText="1"/>
    </xf>
    <xf numFmtId="0" fontId="18" fillId="8" borderId="0" xfId="4" applyFont="1" applyFill="1" applyAlignment="1">
      <alignment horizontal="center" wrapText="1"/>
    </xf>
    <xf numFmtId="3" fontId="24" fillId="8" borderId="0" xfId="4" applyNumberFormat="1" applyFont="1" applyFill="1" applyAlignment="1">
      <alignment horizontal="right" wrapText="1"/>
    </xf>
    <xf numFmtId="3" fontId="0" fillId="0" borderId="0" xfId="0" applyNumberFormat="1"/>
    <xf numFmtId="0" fontId="3" fillId="8" borderId="0" xfId="4" applyFont="1" applyFill="1" applyAlignment="1">
      <alignment wrapText="1"/>
    </xf>
    <xf numFmtId="3" fontId="17" fillId="8" borderId="0" xfId="4" applyNumberFormat="1" applyFont="1" applyFill="1"/>
    <xf numFmtId="0" fontId="11" fillId="8" borderId="0" xfId="4" applyFont="1" applyFill="1" applyAlignment="1">
      <alignment horizontal="right" vertical="center"/>
    </xf>
    <xf numFmtId="3" fontId="24" fillId="0" borderId="54" xfId="4" applyNumberFormat="1" applyFont="1" applyBorder="1" applyAlignment="1">
      <alignment horizontal="right" wrapText="1"/>
    </xf>
    <xf numFmtId="0" fontId="9" fillId="8" borderId="0" xfId="4" applyFont="1" applyFill="1" applyAlignment="1">
      <alignment horizontal="center" vertical="center"/>
    </xf>
    <xf numFmtId="3" fontId="25" fillId="8" borderId="54" xfId="4" applyNumberFormat="1" applyFont="1" applyFill="1" applyBorder="1"/>
    <xf numFmtId="3" fontId="25" fillId="8" borderId="97" xfId="4" applyNumberFormat="1" applyFont="1" applyFill="1" applyBorder="1"/>
    <xf numFmtId="0" fontId="28" fillId="8" borderId="0" xfId="4" applyFont="1" applyFill="1"/>
    <xf numFmtId="3" fontId="24" fillId="8" borderId="101" xfId="4" applyNumberFormat="1" applyFont="1" applyFill="1" applyBorder="1"/>
    <xf numFmtId="49" fontId="24" fillId="0" borderId="66" xfId="4" applyNumberFormat="1" applyFont="1" applyBorder="1" applyAlignment="1">
      <alignment horizontal="left" wrapText="1"/>
    </xf>
    <xf numFmtId="49" fontId="18" fillId="0" borderId="54" xfId="4" applyNumberFormat="1" applyFont="1" applyBorder="1" applyAlignment="1">
      <alignment horizontal="center" vertical="center" wrapText="1"/>
    </xf>
    <xf numFmtId="3" fontId="29" fillId="8" borderId="97" xfId="4" applyNumberFormat="1" applyFont="1" applyFill="1" applyBorder="1"/>
    <xf numFmtId="0" fontId="11" fillId="8" borderId="0" xfId="4" applyFont="1" applyFill="1" applyAlignment="1">
      <alignment vertical="center"/>
    </xf>
    <xf numFmtId="9" fontId="24" fillId="8" borderId="68" xfId="4" applyNumberFormat="1" applyFont="1" applyFill="1" applyBorder="1" applyAlignment="1">
      <alignment horizontal="right" vertical="center" wrapText="1"/>
    </xf>
    <xf numFmtId="9" fontId="24" fillId="8" borderId="59" xfId="4" applyNumberFormat="1" applyFont="1" applyFill="1" applyBorder="1" applyAlignment="1">
      <alignment horizontal="right" vertical="center" wrapText="1"/>
    </xf>
    <xf numFmtId="9" fontId="24" fillId="8" borderId="11" xfId="4" applyNumberFormat="1" applyFont="1" applyFill="1" applyBorder="1" applyAlignment="1">
      <alignment horizontal="right" vertical="center" wrapText="1"/>
    </xf>
    <xf numFmtId="9" fontId="24" fillId="8" borderId="99" xfId="4" applyNumberFormat="1" applyFont="1" applyFill="1" applyBorder="1" applyAlignment="1">
      <alignment horizontal="right" vertical="center" wrapText="1"/>
    </xf>
    <xf numFmtId="0" fontId="24" fillId="8" borderId="0" xfId="4" applyFont="1" applyFill="1" applyAlignment="1">
      <alignment vertical="center" wrapText="1"/>
    </xf>
    <xf numFmtId="165" fontId="24" fillId="8" borderId="0" xfId="4" applyNumberFormat="1" applyFont="1" applyFill="1"/>
    <xf numFmtId="0" fontId="24" fillId="8" borderId="0" xfId="4" applyFont="1" applyFill="1" applyAlignment="1">
      <alignment horizontal="center"/>
    </xf>
    <xf numFmtId="0" fontId="18" fillId="8" borderId="60" xfId="4" applyFont="1" applyFill="1" applyBorder="1" applyAlignment="1">
      <alignment horizontal="center" vertical="center" wrapText="1"/>
    </xf>
    <xf numFmtId="0" fontId="18" fillId="8" borderId="59" xfId="4" applyFont="1" applyFill="1" applyBorder="1" applyAlignment="1">
      <alignment horizontal="center" vertical="center" wrapText="1"/>
    </xf>
    <xf numFmtId="3" fontId="24" fillId="8" borderId="59" xfId="4" applyNumberFormat="1" applyFont="1" applyFill="1" applyBorder="1" applyAlignment="1">
      <alignment horizontal="right" vertical="center" wrapText="1"/>
    </xf>
    <xf numFmtId="3" fontId="19" fillId="3" borderId="23" xfId="2" applyNumberFormat="1" applyFont="1" applyFill="1" applyBorder="1" applyAlignment="1">
      <alignment vertical="center"/>
    </xf>
    <xf numFmtId="3" fontId="19" fillId="3" borderId="26" xfId="2" applyNumberFormat="1" applyFont="1" applyFill="1" applyBorder="1" applyAlignment="1">
      <alignment vertical="center"/>
    </xf>
    <xf numFmtId="9" fontId="19" fillId="3" borderId="49" xfId="2" applyNumberFormat="1" applyFont="1" applyFill="1" applyBorder="1" applyAlignment="1">
      <alignment vertical="center"/>
    </xf>
    <xf numFmtId="3" fontId="19" fillId="3" borderId="0" xfId="2" applyNumberFormat="1" applyFont="1" applyFill="1" applyAlignment="1">
      <alignment vertical="center"/>
    </xf>
    <xf numFmtId="9" fontId="19" fillId="3" borderId="13" xfId="2" applyNumberFormat="1" applyFont="1" applyFill="1" applyBorder="1" applyAlignment="1">
      <alignment vertical="center"/>
    </xf>
    <xf numFmtId="3" fontId="19" fillId="3" borderId="14" xfId="2" applyNumberFormat="1" applyFont="1" applyFill="1" applyBorder="1" applyAlignment="1">
      <alignment vertical="center"/>
    </xf>
    <xf numFmtId="3" fontId="19" fillId="3" borderId="32" xfId="2" applyNumberFormat="1" applyFont="1" applyFill="1" applyBorder="1" applyAlignment="1">
      <alignment vertical="center"/>
    </xf>
    <xf numFmtId="9" fontId="19" fillId="3" borderId="75" xfId="2" applyNumberFormat="1" applyFont="1" applyFill="1" applyBorder="1" applyAlignment="1">
      <alignment vertical="center"/>
    </xf>
    <xf numFmtId="3" fontId="19" fillId="3" borderId="15" xfId="2" applyNumberFormat="1" applyFont="1" applyFill="1" applyBorder="1" applyAlignment="1">
      <alignment vertical="center"/>
    </xf>
    <xf numFmtId="9" fontId="19" fillId="3" borderId="76" xfId="2" applyNumberFormat="1" applyFont="1" applyFill="1" applyBorder="1" applyAlignment="1">
      <alignment vertical="center"/>
    </xf>
    <xf numFmtId="3" fontId="16" fillId="7" borderId="2" xfId="3" applyNumberFormat="1" applyFont="1" applyFill="1" applyBorder="1" applyAlignment="1">
      <alignment vertical="center"/>
    </xf>
    <xf numFmtId="3" fontId="15" fillId="7" borderId="79" xfId="3" applyNumberFormat="1" applyFont="1" applyFill="1" applyBorder="1" applyAlignment="1">
      <alignment vertical="center"/>
    </xf>
    <xf numFmtId="9" fontId="15" fillId="7" borderId="80" xfId="3" applyNumberFormat="1" applyFont="1" applyFill="1" applyBorder="1" applyAlignment="1">
      <alignment vertical="center"/>
    </xf>
    <xf numFmtId="3" fontId="15" fillId="7" borderId="81" xfId="3" applyNumberFormat="1" applyFont="1" applyFill="1" applyBorder="1" applyAlignment="1">
      <alignment vertical="center"/>
    </xf>
    <xf numFmtId="9" fontId="15" fillId="7" borderId="108" xfId="3" applyNumberFormat="1" applyFont="1" applyFill="1" applyBorder="1" applyAlignment="1">
      <alignment vertical="center"/>
    </xf>
    <xf numFmtId="3" fontId="24" fillId="8" borderId="0" xfId="4" applyNumberFormat="1" applyFont="1" applyFill="1"/>
    <xf numFmtId="9" fontId="24" fillId="8" borderId="96" xfId="4" applyNumberFormat="1" applyFont="1" applyFill="1" applyBorder="1" applyAlignment="1">
      <alignment horizontal="right" wrapText="1"/>
    </xf>
    <xf numFmtId="9" fontId="24" fillId="8" borderId="60" xfId="4" applyNumberFormat="1" applyFont="1" applyFill="1" applyBorder="1" applyAlignment="1">
      <alignment horizontal="right" wrapText="1"/>
    </xf>
    <xf numFmtId="9" fontId="24" fillId="8" borderId="95" xfId="4" applyNumberFormat="1" applyFont="1" applyFill="1" applyBorder="1" applyAlignment="1">
      <alignment horizontal="right" wrapText="1"/>
    </xf>
    <xf numFmtId="3" fontId="25" fillId="8" borderId="54" xfId="4" applyNumberFormat="1" applyFont="1" applyFill="1" applyBorder="1" applyAlignment="1">
      <alignment horizontal="right" vertical="center"/>
    </xf>
    <xf numFmtId="3" fontId="25" fillId="8" borderId="97" xfId="4" applyNumberFormat="1" applyFont="1" applyFill="1" applyBorder="1" applyAlignment="1">
      <alignment horizontal="right" vertical="center"/>
    </xf>
    <xf numFmtId="9" fontId="25" fillId="8" borderId="109" xfId="4" applyNumberFormat="1" applyFont="1" applyFill="1" applyBorder="1" applyAlignment="1">
      <alignment horizontal="right" vertical="center" wrapText="1"/>
    </xf>
    <xf numFmtId="0" fontId="24" fillId="0" borderId="0" xfId="4" applyFont="1"/>
    <xf numFmtId="49" fontId="24" fillId="0" borderId="66" xfId="4" applyNumberFormat="1" applyFont="1" applyBorder="1" applyAlignment="1">
      <alignment horizontal="left" vertical="center" wrapText="1"/>
    </xf>
    <xf numFmtId="0" fontId="24" fillId="0" borderId="0" xfId="4" applyFont="1" applyAlignment="1">
      <alignment vertical="center"/>
    </xf>
    <xf numFmtId="49" fontId="30" fillId="8" borderId="66" xfId="4" applyNumberFormat="1" applyFont="1" applyFill="1" applyBorder="1" applyAlignment="1">
      <alignment horizontal="left" wrapText="1"/>
    </xf>
    <xf numFmtId="3" fontId="30" fillId="8" borderId="54" xfId="4" applyNumberFormat="1" applyFont="1" applyFill="1" applyBorder="1" applyAlignment="1">
      <alignment horizontal="right" wrapText="1"/>
    </xf>
    <xf numFmtId="3" fontId="30" fillId="8" borderId="54" xfId="4" applyNumberFormat="1" applyFont="1" applyFill="1" applyBorder="1"/>
    <xf numFmtId="3" fontId="25" fillId="8" borderId="57" xfId="4" applyNumberFormat="1" applyFont="1" applyFill="1" applyBorder="1" applyAlignment="1">
      <alignment horizontal="right" vertical="center"/>
    </xf>
    <xf numFmtId="3" fontId="25" fillId="8" borderId="71" xfId="4" applyNumberFormat="1" applyFont="1" applyFill="1" applyBorder="1" applyAlignment="1">
      <alignment horizontal="right" vertical="center"/>
    </xf>
    <xf numFmtId="3" fontId="25" fillId="8" borderId="102" xfId="4" applyNumberFormat="1" applyFont="1" applyFill="1" applyBorder="1" applyAlignment="1">
      <alignment horizontal="right" vertical="center"/>
    </xf>
    <xf numFmtId="3" fontId="31" fillId="8" borderId="100" xfId="4" applyNumberFormat="1" applyFont="1" applyFill="1" applyBorder="1" applyAlignment="1">
      <alignment horizontal="right" vertical="center"/>
    </xf>
    <xf numFmtId="9" fontId="31" fillId="8" borderId="57" xfId="4" applyNumberFormat="1" applyFont="1" applyFill="1" applyBorder="1" applyAlignment="1">
      <alignment horizontal="right" vertical="center" wrapText="1"/>
    </xf>
    <xf numFmtId="9" fontId="31" fillId="8" borderId="100" xfId="4" applyNumberFormat="1" applyFont="1" applyFill="1" applyBorder="1" applyAlignment="1">
      <alignment horizontal="right" vertical="center" wrapText="1"/>
    </xf>
    <xf numFmtId="3" fontId="11" fillId="8" borderId="0" xfId="4" applyNumberFormat="1" applyFont="1" applyFill="1"/>
    <xf numFmtId="0" fontId="11" fillId="8" borderId="0" xfId="4" applyFont="1" applyFill="1" applyAlignment="1">
      <alignment horizontal="left" vertical="center"/>
    </xf>
    <xf numFmtId="3" fontId="24" fillId="8" borderId="99" xfId="4" applyNumberFormat="1" applyFont="1" applyFill="1" applyBorder="1" applyAlignment="1">
      <alignment vertical="center"/>
    </xf>
    <xf numFmtId="0" fontId="17" fillId="7" borderId="7" xfId="3" applyFont="1" applyFill="1" applyBorder="1" applyAlignment="1">
      <alignment vertical="center" wrapText="1"/>
    </xf>
    <xf numFmtId="0" fontId="18" fillId="7" borderId="7" xfId="2" applyFont="1" applyFill="1" applyBorder="1" applyAlignment="1">
      <alignment vertical="center" wrapText="1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8" fillId="0" borderId="50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4" fontId="13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13" fillId="0" borderId="9" xfId="3" applyNumberFormat="1" applyFont="1" applyFill="1" applyBorder="1" applyAlignment="1" applyProtection="1">
      <alignment horizontal="center" vertical="center" wrapText="1"/>
      <protection locked="0"/>
    </xf>
    <xf numFmtId="4" fontId="13" fillId="0" borderId="5" xfId="3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24" fillId="8" borderId="0" xfId="4" applyFont="1" applyFill="1" applyAlignment="1">
      <alignment horizontal="center"/>
    </xf>
    <xf numFmtId="0" fontId="3" fillId="8" borderId="87" xfId="4" applyFont="1" applyFill="1" applyBorder="1" applyAlignment="1">
      <alignment vertical="center" wrapText="1"/>
    </xf>
    <xf numFmtId="0" fontId="24" fillId="8" borderId="92" xfId="4" applyFont="1" applyFill="1" applyBorder="1" applyAlignment="1">
      <alignment vertical="center"/>
    </xf>
    <xf numFmtId="0" fontId="18" fillId="8" borderId="60" xfId="4" applyFont="1" applyFill="1" applyBorder="1" applyAlignment="1">
      <alignment horizontal="center" vertical="center" wrapText="1"/>
    </xf>
    <xf numFmtId="0" fontId="18" fillId="8" borderId="59" xfId="4" applyFont="1" applyFill="1" applyBorder="1" applyAlignment="1">
      <alignment horizontal="center" vertical="center" wrapText="1"/>
    </xf>
    <xf numFmtId="3" fontId="24" fillId="8" borderId="60" xfId="4" applyNumberFormat="1" applyFont="1" applyFill="1" applyBorder="1" applyAlignment="1">
      <alignment horizontal="right" vertical="center" wrapText="1"/>
    </xf>
    <xf numFmtId="3" fontId="24" fillId="8" borderId="59" xfId="4" applyNumberFormat="1" applyFont="1" applyFill="1" applyBorder="1" applyAlignment="1">
      <alignment horizontal="right" vertical="center" wrapText="1"/>
    </xf>
    <xf numFmtId="165" fontId="24" fillId="8" borderId="69" xfId="4" applyNumberFormat="1" applyFont="1" applyFill="1" applyBorder="1" applyAlignment="1">
      <alignment horizontal="center" vertical="center"/>
    </xf>
    <xf numFmtId="165" fontId="24" fillId="8" borderId="87" xfId="4" applyNumberFormat="1" applyFont="1" applyFill="1" applyBorder="1" applyAlignment="1">
      <alignment horizontal="center" vertical="center"/>
    </xf>
    <xf numFmtId="165" fontId="24" fillId="8" borderId="88" xfId="4" applyNumberFormat="1" applyFont="1" applyFill="1" applyBorder="1" applyAlignment="1">
      <alignment horizontal="center" vertical="center"/>
    </xf>
    <xf numFmtId="0" fontId="24" fillId="8" borderId="89" xfId="4" applyFont="1" applyFill="1" applyBorder="1" applyAlignment="1">
      <alignment horizontal="center" vertical="center"/>
    </xf>
    <xf numFmtId="0" fontId="24" fillId="8" borderId="88" xfId="4" applyFont="1" applyFill="1" applyBorder="1" applyAlignment="1">
      <alignment horizontal="center" vertical="center"/>
    </xf>
    <xf numFmtId="0" fontId="24" fillId="8" borderId="90" xfId="4" applyFont="1" applyFill="1" applyBorder="1" applyAlignment="1">
      <alignment horizontal="center" vertical="center"/>
    </xf>
    <xf numFmtId="0" fontId="24" fillId="8" borderId="70" xfId="4" applyFont="1" applyFill="1" applyBorder="1" applyAlignment="1">
      <alignment horizontal="center" vertical="center"/>
    </xf>
    <xf numFmtId="0" fontId="24" fillId="8" borderId="91" xfId="4" applyFont="1" applyFill="1" applyBorder="1" applyAlignment="1">
      <alignment horizontal="center" vertical="center"/>
    </xf>
    <xf numFmtId="0" fontId="9" fillId="8" borderId="28" xfId="4" applyFont="1" applyFill="1" applyBorder="1" applyAlignment="1">
      <alignment horizontal="center" vertical="center"/>
    </xf>
  </cellXfs>
  <cellStyles count="7">
    <cellStyle name="Normaallaad 2" xfId="4"/>
    <cellStyle name="Normaallaad 8" xfId="6"/>
    <cellStyle name="Normaallaad_Leht1" xfId="5"/>
    <cellStyle name="Normal" xfId="0" builtinId="0"/>
    <cellStyle name="Normal 2" xfId="2"/>
    <cellStyle name="Normal_Sheet1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sakond\Maarja\2021\EA%20t&#228;itmine%202021\EA%20t&#228;itmine%202021_koond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u aa"/>
      <sheetName val="aasta täitmine kuude kaupa"/>
      <sheetName val="TP_üks kuu"/>
      <sheetName val="KP_üks kuu"/>
      <sheetName val="Pivot TP+KP täitmine"/>
      <sheetName val="Pivot TP+KP joonised"/>
      <sheetName val="TP ajalugu"/>
      <sheetName val="KP ajalugu"/>
    </sheetNames>
    <sheetDataSet>
      <sheetData sheetId="0">
        <row r="1">
          <cell r="A1">
            <v>44286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7" sqref="D17"/>
    </sheetView>
  </sheetViews>
  <sheetFormatPr defaultRowHeight="14.5" x14ac:dyDescent="0.35"/>
  <cols>
    <col min="1" max="1" width="12.453125" customWidth="1"/>
    <col min="2" max="2" width="6.453125" customWidth="1"/>
    <col min="3" max="3" width="31.1796875" customWidth="1"/>
    <col min="4" max="4" width="10.36328125" customWidth="1"/>
    <col min="5" max="5" width="9.6328125" customWidth="1"/>
    <col min="7" max="7" width="10" customWidth="1"/>
  </cols>
  <sheetData>
    <row r="1" spans="1:16" x14ac:dyDescent="0.35">
      <c r="A1" s="502" t="s">
        <v>0</v>
      </c>
      <c r="B1" s="502"/>
      <c r="C1" s="502"/>
      <c r="D1" s="1"/>
      <c r="E1" s="2"/>
      <c r="F1" s="3"/>
      <c r="G1" s="4"/>
      <c r="H1" s="3"/>
      <c r="I1" s="3"/>
    </row>
    <row r="2" spans="1:16" ht="16" thickBot="1" x14ac:dyDescent="0.4">
      <c r="A2" s="503" t="s">
        <v>1</v>
      </c>
      <c r="B2" s="504"/>
      <c r="C2" s="504"/>
      <c r="D2" s="128"/>
      <c r="E2" s="129"/>
      <c r="F2" s="129"/>
      <c r="G2" s="3"/>
      <c r="H2" s="3"/>
      <c r="I2" s="3"/>
    </row>
    <row r="3" spans="1:16" x14ac:dyDescent="0.35">
      <c r="A3" s="5"/>
      <c r="B3" s="6" t="s">
        <v>2</v>
      </c>
      <c r="C3" s="7">
        <f>'[1]kuu aa'!A1</f>
        <v>44286</v>
      </c>
      <c r="D3" s="505" t="s">
        <v>3</v>
      </c>
      <c r="E3" s="507" t="s">
        <v>4</v>
      </c>
      <c r="F3" s="509" t="s">
        <v>5</v>
      </c>
      <c r="G3" s="130">
        <v>2020</v>
      </c>
      <c r="H3" s="500" t="s">
        <v>118</v>
      </c>
      <c r="I3" s="501"/>
    </row>
    <row r="4" spans="1:16" x14ac:dyDescent="0.35">
      <c r="A4" s="8" t="s">
        <v>6</v>
      </c>
      <c r="B4" s="9"/>
      <c r="C4" s="10" t="s">
        <v>7</v>
      </c>
      <c r="D4" s="506"/>
      <c r="E4" s="508"/>
      <c r="F4" s="510"/>
      <c r="G4" s="11" t="s">
        <v>8</v>
      </c>
      <c r="H4" s="11" t="s">
        <v>9</v>
      </c>
      <c r="I4" s="12" t="s">
        <v>5</v>
      </c>
    </row>
    <row r="5" spans="1:16" ht="15" thickBot="1" x14ac:dyDescent="0.4">
      <c r="A5" s="13"/>
      <c r="B5" s="14" t="s">
        <v>10</v>
      </c>
      <c r="C5" s="15"/>
      <c r="D5" s="16">
        <v>171749534</v>
      </c>
      <c r="E5" s="17">
        <v>46230011.74000001</v>
      </c>
      <c r="F5" s="138">
        <v>0.2691711043594448</v>
      </c>
      <c r="G5" s="17">
        <v>47293150.840000004</v>
      </c>
      <c r="H5" s="139">
        <v>-1063139.099999994</v>
      </c>
      <c r="I5" s="160">
        <v>-2.2479768869635205E-2</v>
      </c>
      <c r="K5" t="s">
        <v>284</v>
      </c>
      <c r="P5" s="437">
        <v>1630348</v>
      </c>
    </row>
    <row r="6" spans="1:16" x14ac:dyDescent="0.35">
      <c r="A6" s="18">
        <v>30</v>
      </c>
      <c r="B6" s="19" t="s">
        <v>11</v>
      </c>
      <c r="C6" s="20"/>
      <c r="D6" s="21">
        <v>94451000</v>
      </c>
      <c r="E6" s="22">
        <v>23078928.250000004</v>
      </c>
      <c r="F6" s="23">
        <v>0.24434816200993112</v>
      </c>
      <c r="G6" s="22">
        <v>22461440.390000001</v>
      </c>
      <c r="H6" s="24">
        <v>617487.86000000313</v>
      </c>
      <c r="I6" s="161">
        <v>2.7491017907957199E-2</v>
      </c>
    </row>
    <row r="7" spans="1:16" x14ac:dyDescent="0.35">
      <c r="A7" s="25">
        <v>3000</v>
      </c>
      <c r="B7" s="26"/>
      <c r="C7" s="27" t="s">
        <v>12</v>
      </c>
      <c r="D7" s="28">
        <v>91080000</v>
      </c>
      <c r="E7" s="29">
        <v>22759830.32</v>
      </c>
      <c r="F7" s="30">
        <v>0.24988834343434344</v>
      </c>
      <c r="G7" s="29">
        <v>22110516.460000001</v>
      </c>
      <c r="H7" s="31">
        <v>649313.8599999994</v>
      </c>
      <c r="I7" s="30">
        <v>2.9366743249741322E-2</v>
      </c>
    </row>
    <row r="8" spans="1:16" x14ac:dyDescent="0.35">
      <c r="A8" s="25">
        <v>3030</v>
      </c>
      <c r="B8" s="26"/>
      <c r="C8" s="27" t="s">
        <v>13</v>
      </c>
      <c r="D8" s="32">
        <v>1941000</v>
      </c>
      <c r="E8" s="33">
        <v>18002.52</v>
      </c>
      <c r="F8" s="30">
        <v>9.2748686244204029E-3</v>
      </c>
      <c r="G8" s="33">
        <v>5375.16</v>
      </c>
      <c r="H8" s="31">
        <v>12627.36</v>
      </c>
      <c r="I8" s="30">
        <v>2.3492063492063493</v>
      </c>
    </row>
    <row r="9" spans="1:16" x14ac:dyDescent="0.35">
      <c r="A9" s="25">
        <v>3044</v>
      </c>
      <c r="B9" s="26"/>
      <c r="C9" s="27" t="s">
        <v>14</v>
      </c>
      <c r="D9" s="32">
        <v>470000</v>
      </c>
      <c r="E9" s="33">
        <v>118860.94</v>
      </c>
      <c r="F9" s="30">
        <v>0.25289561702127661</v>
      </c>
      <c r="G9" s="33">
        <v>123290.59</v>
      </c>
      <c r="H9" s="31">
        <v>-4429.6499999999942</v>
      </c>
      <c r="I9" s="30">
        <v>-3.5928532745280836E-2</v>
      </c>
    </row>
    <row r="10" spans="1:16" x14ac:dyDescent="0.35">
      <c r="A10" s="25">
        <v>3045</v>
      </c>
      <c r="B10" s="26"/>
      <c r="C10" s="27" t="s">
        <v>15</v>
      </c>
      <c r="D10" s="32">
        <v>175000</v>
      </c>
      <c r="E10" s="33">
        <v>11323.76</v>
      </c>
      <c r="F10" s="30">
        <v>6.4707200000000006E-2</v>
      </c>
      <c r="G10" s="33">
        <v>21932.6</v>
      </c>
      <c r="H10" s="31">
        <v>-10608.839999999998</v>
      </c>
      <c r="I10" s="30">
        <v>-0.48370188668922059</v>
      </c>
    </row>
    <row r="11" spans="1:16" x14ac:dyDescent="0.35">
      <c r="A11" s="25">
        <v>3047</v>
      </c>
      <c r="B11" s="26"/>
      <c r="C11" s="34" t="s">
        <v>16</v>
      </c>
      <c r="D11" s="35">
        <v>785000</v>
      </c>
      <c r="E11" s="36">
        <v>170910.71</v>
      </c>
      <c r="F11" s="30">
        <v>0.21772064968152866</v>
      </c>
      <c r="G11" s="36">
        <v>200325.58</v>
      </c>
      <c r="H11" s="31">
        <v>-29414.869999999995</v>
      </c>
      <c r="I11" s="30">
        <v>-0.14683531678780112</v>
      </c>
    </row>
    <row r="12" spans="1:16" x14ac:dyDescent="0.35">
      <c r="A12" s="37">
        <v>32</v>
      </c>
      <c r="B12" s="38" t="s">
        <v>17</v>
      </c>
      <c r="C12" s="39"/>
      <c r="D12" s="21">
        <v>19530701</v>
      </c>
      <c r="E12" s="22">
        <v>4699376.2400000012</v>
      </c>
      <c r="F12" s="23">
        <v>0.24061482688204591</v>
      </c>
      <c r="G12" s="22">
        <v>4990514.6099999994</v>
      </c>
      <c r="H12" s="40">
        <v>-291138.36999999825</v>
      </c>
      <c r="I12" s="23">
        <v>-5.8338346393499142E-2</v>
      </c>
    </row>
    <row r="13" spans="1:16" x14ac:dyDescent="0.35">
      <c r="A13" s="37" t="s">
        <v>18</v>
      </c>
      <c r="B13" s="38" t="s">
        <v>19</v>
      </c>
      <c r="C13" s="39"/>
      <c r="D13" s="21">
        <v>57046139</v>
      </c>
      <c r="E13" s="22">
        <v>18277443.189999998</v>
      </c>
      <c r="F13" s="23">
        <v>0.32039755030572703</v>
      </c>
      <c r="G13" s="22">
        <v>19620571.140000001</v>
      </c>
      <c r="H13" s="41">
        <v>-1343127.950000003</v>
      </c>
      <c r="I13" s="23">
        <v>-6.8455089325192953E-2</v>
      </c>
    </row>
    <row r="14" spans="1:16" x14ac:dyDescent="0.35">
      <c r="A14" s="25">
        <v>35200</v>
      </c>
      <c r="B14" s="26"/>
      <c r="C14" s="27" t="s">
        <v>20</v>
      </c>
      <c r="D14" s="28">
        <v>6295511</v>
      </c>
      <c r="E14" s="140">
        <v>1235857</v>
      </c>
      <c r="F14" s="30">
        <v>0.19630765477178896</v>
      </c>
      <c r="G14" s="29">
        <v>1762743</v>
      </c>
      <c r="H14" s="31">
        <v>-526886</v>
      </c>
      <c r="I14" s="30">
        <v>-0.29890120113936064</v>
      </c>
    </row>
    <row r="15" spans="1:16" x14ac:dyDescent="0.35">
      <c r="A15" s="25">
        <v>35201</v>
      </c>
      <c r="B15" s="26"/>
      <c r="C15" s="34" t="s">
        <v>21</v>
      </c>
      <c r="D15" s="32">
        <v>38602447</v>
      </c>
      <c r="E15" s="141">
        <v>11102319</v>
      </c>
      <c r="F15" s="30">
        <v>0.28760661208860672</v>
      </c>
      <c r="G15" s="33">
        <v>11033580</v>
      </c>
      <c r="H15" s="31">
        <v>68739</v>
      </c>
      <c r="I15" s="30">
        <v>6.2299815653668166E-3</v>
      </c>
    </row>
    <row r="16" spans="1:16" x14ac:dyDescent="0.35">
      <c r="A16" s="25" t="s">
        <v>22</v>
      </c>
      <c r="B16" s="26"/>
      <c r="C16" s="34" t="s">
        <v>23</v>
      </c>
      <c r="D16" s="35">
        <v>12148181</v>
      </c>
      <c r="E16" s="36">
        <v>5939267.1899999995</v>
      </c>
      <c r="F16" s="30">
        <v>0.48890176973820193</v>
      </c>
      <c r="G16" s="36">
        <v>6824247</v>
      </c>
      <c r="H16" s="31">
        <v>-884979.81000000052</v>
      </c>
      <c r="I16" s="30">
        <v>-0.12968167916548162</v>
      </c>
    </row>
    <row r="17" spans="1:9" x14ac:dyDescent="0.35">
      <c r="A17" s="37" t="s">
        <v>24</v>
      </c>
      <c r="B17" s="38" t="s">
        <v>25</v>
      </c>
      <c r="C17" s="39"/>
      <c r="D17" s="21">
        <v>721694</v>
      </c>
      <c r="E17" s="22">
        <v>174264.06</v>
      </c>
      <c r="F17" s="23">
        <v>0.2414653024689134</v>
      </c>
      <c r="G17" s="22">
        <v>220624.7</v>
      </c>
      <c r="H17" s="41">
        <v>-46360.640000000014</v>
      </c>
      <c r="I17" s="23">
        <v>-0.2101334981985245</v>
      </c>
    </row>
    <row r="18" spans="1:9" x14ac:dyDescent="0.35">
      <c r="A18" s="42">
        <v>3823</v>
      </c>
      <c r="B18" s="43"/>
      <c r="C18" s="44" t="s">
        <v>26</v>
      </c>
      <c r="D18" s="28">
        <v>4000</v>
      </c>
      <c r="E18" s="29">
        <v>0</v>
      </c>
      <c r="F18" s="30">
        <v>0</v>
      </c>
      <c r="G18" s="29">
        <v>681.35</v>
      </c>
      <c r="H18" s="31">
        <v>-681.35</v>
      </c>
      <c r="I18" s="30">
        <v>-1</v>
      </c>
    </row>
    <row r="19" spans="1:9" x14ac:dyDescent="0.35">
      <c r="A19" s="25">
        <v>3825</v>
      </c>
      <c r="B19" s="26"/>
      <c r="C19" s="27" t="s">
        <v>27</v>
      </c>
      <c r="D19" s="32">
        <v>190000</v>
      </c>
      <c r="E19" s="33">
        <v>44.28</v>
      </c>
      <c r="F19" s="30">
        <v>2.3305263157894738E-4</v>
      </c>
      <c r="G19" s="33">
        <v>0</v>
      </c>
      <c r="H19" s="31">
        <v>44.28</v>
      </c>
      <c r="I19" s="90" t="e">
        <v>#DIV/0!</v>
      </c>
    </row>
    <row r="20" spans="1:9" ht="15" thickBot="1" x14ac:dyDescent="0.4">
      <c r="A20" s="45">
        <v>3880</v>
      </c>
      <c r="B20" s="26"/>
      <c r="C20" s="27" t="s">
        <v>28</v>
      </c>
      <c r="D20" s="32">
        <v>500000</v>
      </c>
      <c r="E20" s="33">
        <v>108260.9</v>
      </c>
      <c r="F20" s="30">
        <v>0.21652179999999999</v>
      </c>
      <c r="G20" s="33">
        <v>107523.79000000001</v>
      </c>
      <c r="H20" s="31">
        <v>737.10999999998603</v>
      </c>
      <c r="I20" s="30">
        <v>6.8553201110190219E-3</v>
      </c>
    </row>
    <row r="21" spans="1:9" ht="14.5" hidden="1" customHeight="1" x14ac:dyDescent="0.35">
      <c r="A21" s="25">
        <v>3888</v>
      </c>
      <c r="B21" s="26"/>
      <c r="C21" s="27" t="s">
        <v>29</v>
      </c>
      <c r="D21" s="46">
        <v>27694</v>
      </c>
      <c r="E21" s="47">
        <v>65958.880000000005</v>
      </c>
      <c r="F21" s="30">
        <v>2.3817028959341373</v>
      </c>
      <c r="G21" s="47">
        <v>112419.56</v>
      </c>
      <c r="H21" s="31">
        <v>-46460.679999999993</v>
      </c>
      <c r="I21" s="30">
        <v>-0.41327932612438611</v>
      </c>
    </row>
    <row r="22" spans="1:9" ht="15" thickBot="1" x14ac:dyDescent="0.4">
      <c r="A22" s="48"/>
      <c r="B22" s="49" t="s">
        <v>30</v>
      </c>
      <c r="C22" s="50"/>
      <c r="D22" s="51">
        <v>-162839561</v>
      </c>
      <c r="E22" s="52">
        <v>-39008132.800000012</v>
      </c>
      <c r="F22" s="142">
        <v>0.2395494839242413</v>
      </c>
      <c r="G22" s="52">
        <v>-39032372.350000001</v>
      </c>
      <c r="H22" s="53">
        <v>24239.550000000483</v>
      </c>
      <c r="I22" s="142">
        <v>-6.2101144615670488E-4</v>
      </c>
    </row>
    <row r="23" spans="1:9" x14ac:dyDescent="0.35">
      <c r="A23" s="55" t="s">
        <v>31</v>
      </c>
      <c r="B23" s="56" t="s">
        <v>32</v>
      </c>
      <c r="C23" s="57"/>
      <c r="D23" s="58">
        <v>-21295470</v>
      </c>
      <c r="E23" s="59">
        <v>-5717033.3499999996</v>
      </c>
      <c r="F23" s="60">
        <v>0.26846241712439312</v>
      </c>
      <c r="G23" s="59">
        <v>-5709088.4699999997</v>
      </c>
      <c r="H23" s="61">
        <v>-7944.8799999998882</v>
      </c>
      <c r="I23" s="60">
        <v>1.3916197028209459E-3</v>
      </c>
    </row>
    <row r="24" spans="1:9" x14ac:dyDescent="0.35">
      <c r="A24" s="37"/>
      <c r="B24" s="38" t="s">
        <v>33</v>
      </c>
      <c r="C24" s="39"/>
      <c r="D24" s="21">
        <v>-141544091</v>
      </c>
      <c r="E24" s="22">
        <v>-33291099.45000001</v>
      </c>
      <c r="F24" s="60">
        <v>0.23519950013314234</v>
      </c>
      <c r="G24" s="22">
        <v>-33323283.880000003</v>
      </c>
      <c r="H24" s="41">
        <v>32184.430000000371</v>
      </c>
      <c r="I24" s="60">
        <v>-1.1533017740805299E-3</v>
      </c>
    </row>
    <row r="25" spans="1:9" x14ac:dyDescent="0.35">
      <c r="A25" s="25">
        <v>50</v>
      </c>
      <c r="B25" s="26"/>
      <c r="C25" s="27" t="s">
        <v>34</v>
      </c>
      <c r="D25" s="28">
        <v>-85587475</v>
      </c>
      <c r="E25" s="33">
        <v>-20105391.000000004</v>
      </c>
      <c r="F25" s="30">
        <v>0.23491043520094504</v>
      </c>
      <c r="G25" s="33">
        <v>-20009622.07</v>
      </c>
      <c r="H25" s="31">
        <v>-95768.930000003427</v>
      </c>
      <c r="I25" s="30">
        <v>4.7861438694330833E-3</v>
      </c>
    </row>
    <row r="26" spans="1:9" x14ac:dyDescent="0.35">
      <c r="A26" s="62">
        <v>500</v>
      </c>
      <c r="B26" s="63"/>
      <c r="C26" s="64" t="s">
        <v>299</v>
      </c>
      <c r="D26" s="65">
        <v>-63885873</v>
      </c>
      <c r="E26" s="66">
        <v>-15024502.020000003</v>
      </c>
      <c r="F26" s="67">
        <v>0.23517722016571649</v>
      </c>
      <c r="G26" s="66">
        <v>-14938620.460000003</v>
      </c>
      <c r="H26" s="68">
        <v>-85881.560000000522</v>
      </c>
      <c r="I26" s="69">
        <v>5.7489619091641679E-3</v>
      </c>
    </row>
    <row r="27" spans="1:9" x14ac:dyDescent="0.35">
      <c r="A27" s="25">
        <v>55</v>
      </c>
      <c r="B27" s="26"/>
      <c r="C27" s="27" t="s">
        <v>35</v>
      </c>
      <c r="D27" s="32">
        <v>-54936095</v>
      </c>
      <c r="E27" s="33">
        <v>-13172924.499999998</v>
      </c>
      <c r="F27" s="30">
        <v>0.23978632809630895</v>
      </c>
      <c r="G27" s="33">
        <v>-13303852.330000002</v>
      </c>
      <c r="H27" s="31">
        <v>130927.8300000038</v>
      </c>
      <c r="I27" s="30">
        <v>-9.841347209241293E-3</v>
      </c>
    </row>
    <row r="28" spans="1:9" ht="15" thickBot="1" x14ac:dyDescent="0.4">
      <c r="A28" s="70">
        <v>60</v>
      </c>
      <c r="B28" s="71"/>
      <c r="C28" s="72" t="s">
        <v>36</v>
      </c>
      <c r="D28" s="46">
        <v>-1020521</v>
      </c>
      <c r="E28" s="33">
        <v>-12783.949999999999</v>
      </c>
      <c r="F28" s="30">
        <v>1.2526885776970781E-2</v>
      </c>
      <c r="G28" s="33">
        <v>-9809.48</v>
      </c>
      <c r="H28" s="73">
        <v>-2974.4699999999993</v>
      </c>
      <c r="I28" s="74">
        <v>0.3032240241072921</v>
      </c>
    </row>
    <row r="29" spans="1:9" ht="15" thickBot="1" x14ac:dyDescent="0.4">
      <c r="A29" s="75"/>
      <c r="B29" s="76" t="s">
        <v>37</v>
      </c>
      <c r="C29" s="77"/>
      <c r="D29" s="78">
        <v>8909973</v>
      </c>
      <c r="E29" s="79">
        <v>7221878.9399999976</v>
      </c>
      <c r="F29" s="143">
        <v>0.81053881308057807</v>
      </c>
      <c r="G29" s="79">
        <v>8260778.4900000021</v>
      </c>
      <c r="H29" s="80">
        <v>-1038899.5499999935</v>
      </c>
      <c r="I29" s="143">
        <v>-0.12576291099653894</v>
      </c>
    </row>
    <row r="30" spans="1:9" ht="15" thickBot="1" x14ac:dyDescent="0.4">
      <c r="A30" s="81"/>
      <c r="B30" s="82" t="s">
        <v>38</v>
      </c>
      <c r="C30" s="83"/>
      <c r="D30" s="84">
        <v>-20420440</v>
      </c>
      <c r="E30" s="85">
        <v>-4376173.1800000006</v>
      </c>
      <c r="F30" s="142">
        <v>0.21430356936481293</v>
      </c>
      <c r="G30" s="85">
        <v>-8054261.2800000012</v>
      </c>
      <c r="H30" s="86">
        <v>3678088.1</v>
      </c>
      <c r="I30" s="142">
        <v>-0.45666361844173992</v>
      </c>
    </row>
    <row r="31" spans="1:9" x14ac:dyDescent="0.35">
      <c r="A31" s="62"/>
      <c r="B31" s="87" t="s">
        <v>39</v>
      </c>
      <c r="C31" s="64"/>
      <c r="D31" s="65">
        <v>16909529</v>
      </c>
      <c r="E31" s="88">
        <v>1821141.3399999999</v>
      </c>
      <c r="F31" s="144">
        <v>0.1076991168707301</v>
      </c>
      <c r="G31" s="88">
        <v>510731.27</v>
      </c>
      <c r="H31" s="68">
        <v>1310410.0699999998</v>
      </c>
      <c r="I31" s="67">
        <v>2.565752572776677</v>
      </c>
    </row>
    <row r="32" spans="1:9" x14ac:dyDescent="0.35">
      <c r="A32" s="62"/>
      <c r="B32" s="87" t="s">
        <v>40</v>
      </c>
      <c r="C32" s="64"/>
      <c r="D32" s="65">
        <v>-37329969</v>
      </c>
      <c r="E32" s="66">
        <v>-6197314.5200000005</v>
      </c>
      <c r="F32" s="67">
        <v>0.16601445664206152</v>
      </c>
      <c r="G32" s="66">
        <v>-8564992.5500000007</v>
      </c>
      <c r="H32" s="68">
        <v>2367678.0300000003</v>
      </c>
      <c r="I32" s="67">
        <v>-0.27643667127299487</v>
      </c>
    </row>
    <row r="33" spans="1:9" x14ac:dyDescent="0.35">
      <c r="A33" s="25">
        <v>381</v>
      </c>
      <c r="B33" s="26"/>
      <c r="C33" s="27" t="s">
        <v>41</v>
      </c>
      <c r="D33" s="32">
        <v>2200000</v>
      </c>
      <c r="E33" s="33">
        <v>680910.33</v>
      </c>
      <c r="F33" s="30">
        <v>0.30950469545454545</v>
      </c>
      <c r="G33" s="33">
        <v>365428.2</v>
      </c>
      <c r="H33" s="31">
        <v>315482.12999999995</v>
      </c>
      <c r="I33" s="30">
        <v>0.86332179618321725</v>
      </c>
    </row>
    <row r="34" spans="1:9" x14ac:dyDescent="0.35">
      <c r="A34" s="25">
        <v>15</v>
      </c>
      <c r="B34" s="26"/>
      <c r="C34" s="27" t="s">
        <v>42</v>
      </c>
      <c r="D34" s="32">
        <v>-35297730</v>
      </c>
      <c r="E34" s="33">
        <v>-5894318.4000000004</v>
      </c>
      <c r="F34" s="30">
        <v>0.16698859671712601</v>
      </c>
      <c r="G34" s="33">
        <v>-8200581.04</v>
      </c>
      <c r="H34" s="31">
        <v>2306262.6399999997</v>
      </c>
      <c r="I34" s="30">
        <v>-0.28123161380281897</v>
      </c>
    </row>
    <row r="35" spans="1:9" x14ac:dyDescent="0.35">
      <c r="A35" s="25">
        <v>3502</v>
      </c>
      <c r="B35" s="26"/>
      <c r="C35" s="27" t="s">
        <v>43</v>
      </c>
      <c r="D35" s="32">
        <v>14206529</v>
      </c>
      <c r="E35" s="33">
        <v>1139505.2</v>
      </c>
      <c r="F35" s="30">
        <v>8.0209965432091121E-2</v>
      </c>
      <c r="G35" s="33">
        <v>144914.95000000001</v>
      </c>
      <c r="H35" s="31">
        <v>994590.25</v>
      </c>
      <c r="I35" s="30">
        <v>6.8632687655759455</v>
      </c>
    </row>
    <row r="36" spans="1:9" x14ac:dyDescent="0.35">
      <c r="A36" s="25">
        <v>4502</v>
      </c>
      <c r="B36" s="26"/>
      <c r="C36" s="27" t="s">
        <v>44</v>
      </c>
      <c r="D36" s="32">
        <v>-1131851</v>
      </c>
      <c r="E36" s="33">
        <v>-195073.25</v>
      </c>
      <c r="F36" s="30">
        <v>0.17234887807670798</v>
      </c>
      <c r="G36" s="33">
        <v>-259354.45</v>
      </c>
      <c r="H36" s="31">
        <v>64281.200000000012</v>
      </c>
      <c r="I36" s="30">
        <v>-0.24785076947783241</v>
      </c>
    </row>
    <row r="37" spans="1:9" x14ac:dyDescent="0.35">
      <c r="A37" s="145"/>
      <c r="B37" s="89"/>
      <c r="C37" s="27" t="s">
        <v>46</v>
      </c>
      <c r="D37" s="32">
        <v>503000</v>
      </c>
      <c r="E37" s="33">
        <v>725.81</v>
      </c>
      <c r="F37" s="30">
        <v>1.442962226640159E-3</v>
      </c>
      <c r="G37" s="33">
        <v>388.12</v>
      </c>
      <c r="H37" s="31">
        <v>337.68999999999994</v>
      </c>
      <c r="I37" s="30">
        <v>0.87006595898175809</v>
      </c>
    </row>
    <row r="38" spans="1:9" ht="15" thickBot="1" x14ac:dyDescent="0.4">
      <c r="A38" s="146"/>
      <c r="B38" s="71"/>
      <c r="C38" s="72" t="s">
        <v>47</v>
      </c>
      <c r="D38" s="46">
        <v>-900388</v>
      </c>
      <c r="E38" s="47">
        <v>-107922.87000000001</v>
      </c>
      <c r="F38" s="30">
        <v>0.1198626258901718</v>
      </c>
      <c r="G38" s="47">
        <v>-105057.06</v>
      </c>
      <c r="H38" s="73">
        <v>-2865.8100000000122</v>
      </c>
      <c r="I38" s="74">
        <v>2.7278604598301268E-2</v>
      </c>
    </row>
    <row r="39" spans="1:9" ht="15" hidden="1" thickBot="1" x14ac:dyDescent="0.4">
      <c r="A39" s="91"/>
      <c r="B39" s="92" t="s">
        <v>48</v>
      </c>
      <c r="C39" s="93"/>
      <c r="D39" s="78">
        <v>-11510467</v>
      </c>
      <c r="E39" s="94">
        <v>2845705.759999997</v>
      </c>
      <c r="F39" s="143">
        <v>-0.24722765462078966</v>
      </c>
      <c r="G39" s="94">
        <v>206517.21000000089</v>
      </c>
      <c r="H39" s="95">
        <v>2639188.5500000063</v>
      </c>
      <c r="I39" s="143">
        <v>12.779509029780108</v>
      </c>
    </row>
    <row r="40" spans="1:9" ht="15" thickBot="1" x14ac:dyDescent="0.4">
      <c r="A40" s="96"/>
      <c r="B40" s="82" t="s">
        <v>49</v>
      </c>
      <c r="C40" s="83"/>
      <c r="D40" s="84">
        <v>5495989</v>
      </c>
      <c r="E40" s="97">
        <v>-41320.53</v>
      </c>
      <c r="F40" s="142">
        <v>-7.5183065322728991E-3</v>
      </c>
      <c r="G40" s="97">
        <v>-46175.119999999995</v>
      </c>
      <c r="H40" s="86">
        <v>4854.5899999999965</v>
      </c>
      <c r="I40" s="142">
        <v>-0.10513432341919192</v>
      </c>
    </row>
    <row r="41" spans="1:9" x14ac:dyDescent="0.35">
      <c r="A41" s="147" t="s">
        <v>119</v>
      </c>
      <c r="B41" s="98"/>
      <c r="C41" s="99" t="s">
        <v>50</v>
      </c>
      <c r="D41" s="100">
        <v>24602000</v>
      </c>
      <c r="E41" s="101">
        <v>0</v>
      </c>
      <c r="F41" s="30">
        <v>0</v>
      </c>
      <c r="G41" s="101">
        <v>0</v>
      </c>
      <c r="H41" s="31">
        <v>0</v>
      </c>
      <c r="I41" s="90" t="e">
        <v>#DIV/0!</v>
      </c>
    </row>
    <row r="42" spans="1:9" x14ac:dyDescent="0.35">
      <c r="A42" s="148" t="s">
        <v>120</v>
      </c>
      <c r="B42" s="102"/>
      <c r="C42" s="103" t="s">
        <v>51</v>
      </c>
      <c r="D42" s="65">
        <v>0</v>
      </c>
      <c r="E42" s="66">
        <v>0</v>
      </c>
      <c r="F42" s="104" t="e">
        <v>#DIV/0!</v>
      </c>
      <c r="G42" s="66">
        <v>0</v>
      </c>
      <c r="H42" s="68">
        <v>0</v>
      </c>
      <c r="I42" s="104" t="e">
        <v>#DIV/0!</v>
      </c>
    </row>
    <row r="43" spans="1:9" x14ac:dyDescent="0.35">
      <c r="A43" s="148" t="s">
        <v>121</v>
      </c>
      <c r="B43" s="102"/>
      <c r="C43" s="103" t="s">
        <v>52</v>
      </c>
      <c r="D43" s="65">
        <v>24602000</v>
      </c>
      <c r="E43" s="66">
        <v>0</v>
      </c>
      <c r="F43" s="104" t="s">
        <v>45</v>
      </c>
      <c r="G43" s="66">
        <v>0</v>
      </c>
      <c r="H43" s="68">
        <v>0</v>
      </c>
      <c r="I43" s="104" t="s">
        <v>45</v>
      </c>
    </row>
    <row r="44" spans="1:9" x14ac:dyDescent="0.35">
      <c r="A44" s="148" t="s">
        <v>122</v>
      </c>
      <c r="B44" s="102"/>
      <c r="C44" s="103" t="s">
        <v>53</v>
      </c>
      <c r="D44" s="65">
        <v>0</v>
      </c>
      <c r="E44" s="66">
        <v>0</v>
      </c>
      <c r="F44" s="104" t="s">
        <v>45</v>
      </c>
      <c r="G44" s="66">
        <v>0</v>
      </c>
      <c r="H44" s="68">
        <v>0</v>
      </c>
      <c r="I44" s="104" t="s">
        <v>45</v>
      </c>
    </row>
    <row r="45" spans="1:9" x14ac:dyDescent="0.35">
      <c r="A45" s="149" t="s">
        <v>123</v>
      </c>
      <c r="B45" s="105"/>
      <c r="C45" s="99" t="s">
        <v>54</v>
      </c>
      <c r="D45" s="150">
        <v>-19106011</v>
      </c>
      <c r="E45" s="156">
        <v>-41320.53</v>
      </c>
      <c r="F45" s="151">
        <v>2.1626979069571351E-3</v>
      </c>
      <c r="G45" s="155">
        <v>-46175.119999999995</v>
      </c>
      <c r="H45" s="157">
        <v>4854.5899999999965</v>
      </c>
      <c r="I45" s="158">
        <v>-0.10513432341919192</v>
      </c>
    </row>
    <row r="46" spans="1:9" x14ac:dyDescent="0.35">
      <c r="A46" s="148" t="s">
        <v>124</v>
      </c>
      <c r="B46" s="102"/>
      <c r="C46" s="106" t="s">
        <v>55</v>
      </c>
      <c r="D46" s="65">
        <v>-12175380</v>
      </c>
      <c r="E46" s="66">
        <v>0</v>
      </c>
      <c r="F46" s="104">
        <v>0</v>
      </c>
      <c r="G46" s="66">
        <v>0</v>
      </c>
      <c r="H46" s="68">
        <v>0</v>
      </c>
      <c r="I46" s="104" t="e">
        <v>#DIV/0!</v>
      </c>
    </row>
    <row r="47" spans="1:9" x14ac:dyDescent="0.35">
      <c r="A47" s="148" t="s">
        <v>125</v>
      </c>
      <c r="B47" s="102"/>
      <c r="C47" s="106" t="s">
        <v>56</v>
      </c>
      <c r="D47" s="65">
        <v>-6912577</v>
      </c>
      <c r="E47" s="66">
        <v>-32091.48</v>
      </c>
      <c r="F47" s="104">
        <v>4.6424770385921198E-3</v>
      </c>
      <c r="G47" s="66">
        <v>-37361.299999999996</v>
      </c>
      <c r="H47" s="68">
        <v>5269.8199999999961</v>
      </c>
      <c r="I47" s="104" t="s">
        <v>45</v>
      </c>
    </row>
    <row r="48" spans="1:9" ht="15" thickBot="1" x14ac:dyDescent="0.4">
      <c r="A48" s="148" t="s">
        <v>126</v>
      </c>
      <c r="B48" s="107"/>
      <c r="C48" s="106" t="s">
        <v>57</v>
      </c>
      <c r="D48" s="65">
        <v>-18054</v>
      </c>
      <c r="E48" s="108">
        <v>-9229.0499999999993</v>
      </c>
      <c r="F48" s="104">
        <v>0.51119142572283149</v>
      </c>
      <c r="G48" s="108">
        <v>-8813.82</v>
      </c>
      <c r="H48" s="68">
        <v>-415.22999999999956</v>
      </c>
      <c r="I48" s="67">
        <v>4.7111241209827244E-2</v>
      </c>
    </row>
    <row r="49" spans="1:9" ht="15" thickBot="1" x14ac:dyDescent="0.4">
      <c r="A49" s="81">
        <v>1001</v>
      </c>
      <c r="B49" s="49" t="s">
        <v>127</v>
      </c>
      <c r="C49" s="109"/>
      <c r="D49" s="110">
        <v>-5894567</v>
      </c>
      <c r="E49" s="111">
        <v>2804385.2299999972</v>
      </c>
      <c r="F49" s="54">
        <v>-0.47575763071316302</v>
      </c>
      <c r="G49" s="111">
        <v>160342.08999999613</v>
      </c>
      <c r="H49" s="86">
        <v>2644043.1400000011</v>
      </c>
      <c r="I49" s="142">
        <v>16.490012946694563</v>
      </c>
    </row>
    <row r="50" spans="1:9" ht="15" hidden="1" thickBot="1" x14ac:dyDescent="0.4">
      <c r="A50" s="81"/>
      <c r="B50" s="49" t="s">
        <v>128</v>
      </c>
      <c r="C50" s="109"/>
      <c r="D50" s="152">
        <v>119911</v>
      </c>
      <c r="E50" s="112">
        <v>0</v>
      </c>
      <c r="F50" s="153">
        <v>0</v>
      </c>
      <c r="G50" s="112">
        <v>0</v>
      </c>
      <c r="H50" s="86">
        <v>0</v>
      </c>
      <c r="I50" s="142" t="e">
        <v>#DIV/0!</v>
      </c>
    </row>
    <row r="51" spans="1:9" ht="15" thickBot="1" x14ac:dyDescent="0.4">
      <c r="A51" s="113"/>
      <c r="B51" s="114"/>
      <c r="C51" s="115"/>
      <c r="D51" s="116"/>
      <c r="E51" s="117"/>
      <c r="F51" s="118"/>
      <c r="G51" s="117"/>
      <c r="H51" s="119"/>
      <c r="I51" s="120"/>
    </row>
    <row r="52" spans="1:9" x14ac:dyDescent="0.35">
      <c r="A52" s="121"/>
      <c r="B52" s="498" t="s">
        <v>58</v>
      </c>
      <c r="C52" s="499"/>
      <c r="D52" s="471">
        <v>200169530</v>
      </c>
      <c r="E52" s="472">
        <v>45205447.319999993</v>
      </c>
      <c r="F52" s="473">
        <v>0.22583580687829957</v>
      </c>
      <c r="G52" s="472">
        <f>SUM(G53:G61)</f>
        <v>47597364.899999984</v>
      </c>
      <c r="H52" s="474">
        <v>-2391917.5799999903</v>
      </c>
      <c r="I52" s="475">
        <v>-5.0253151304180517E-2</v>
      </c>
    </row>
    <row r="53" spans="1:9" x14ac:dyDescent="0.35">
      <c r="A53" s="122" t="s">
        <v>59</v>
      </c>
      <c r="B53" s="123" t="s">
        <v>60</v>
      </c>
      <c r="C53" s="124"/>
      <c r="D53" s="461">
        <v>16323298</v>
      </c>
      <c r="E53" s="462">
        <v>3275001.97</v>
      </c>
      <c r="F53" s="463">
        <v>0.20063359561284735</v>
      </c>
      <c r="G53" s="462">
        <v>3732771.3299999996</v>
      </c>
      <c r="H53" s="464">
        <v>-457769.3599999994</v>
      </c>
      <c r="I53" s="465">
        <v>-0.12263525395218877</v>
      </c>
    </row>
    <row r="54" spans="1:9" ht="14.5" customHeight="1" x14ac:dyDescent="0.35">
      <c r="A54" s="125" t="s">
        <v>61</v>
      </c>
      <c r="B54" s="126" t="s">
        <v>62</v>
      </c>
      <c r="C54" s="127"/>
      <c r="D54" s="461">
        <v>653748</v>
      </c>
      <c r="E54" s="462">
        <v>163088.91999999998</v>
      </c>
      <c r="F54" s="463">
        <v>0.24946756242466514</v>
      </c>
      <c r="G54" s="462">
        <v>171172.19</v>
      </c>
      <c r="H54" s="464">
        <v>-8083.2700000000186</v>
      </c>
      <c r="I54" s="465">
        <v>-4.7223033134062363E-2</v>
      </c>
    </row>
    <row r="55" spans="1:9" x14ac:dyDescent="0.35">
      <c r="A55" s="125" t="s">
        <v>63</v>
      </c>
      <c r="B55" s="126" t="s">
        <v>64</v>
      </c>
      <c r="C55" s="127"/>
      <c r="D55" s="461">
        <v>31675400</v>
      </c>
      <c r="E55" s="462">
        <v>6750139.3399999999</v>
      </c>
      <c r="F55" s="463">
        <v>0.21310352323885412</v>
      </c>
      <c r="G55" s="462">
        <v>5452332.9299999997</v>
      </c>
      <c r="H55" s="464">
        <v>1297806.4100000001</v>
      </c>
      <c r="I55" s="465">
        <v>0.23802772623424523</v>
      </c>
    </row>
    <row r="56" spans="1:9" x14ac:dyDescent="0.35">
      <c r="A56" s="125" t="s">
        <v>65</v>
      </c>
      <c r="B56" s="126" t="s">
        <v>66</v>
      </c>
      <c r="C56" s="127"/>
      <c r="D56" s="461">
        <v>7899898</v>
      </c>
      <c r="E56" s="462">
        <v>2146556.5399999996</v>
      </c>
      <c r="F56" s="463">
        <v>0.27171952599894322</v>
      </c>
      <c r="G56" s="462">
        <v>1857706.16</v>
      </c>
      <c r="H56" s="464">
        <v>288850.37999999966</v>
      </c>
      <c r="I56" s="465">
        <v>0.15548765796201033</v>
      </c>
    </row>
    <row r="57" spans="1:9" x14ac:dyDescent="0.35">
      <c r="A57" s="125" t="s">
        <v>67</v>
      </c>
      <c r="B57" s="126" t="s">
        <v>68</v>
      </c>
      <c r="C57" s="127"/>
      <c r="D57" s="461">
        <v>6969109</v>
      </c>
      <c r="E57" s="462">
        <v>1091678.8500000001</v>
      </c>
      <c r="F57" s="463">
        <v>0.15664539756803919</v>
      </c>
      <c r="G57" s="462">
        <v>838486.42999999993</v>
      </c>
      <c r="H57" s="464">
        <v>253192.42000000016</v>
      </c>
      <c r="I57" s="465">
        <v>0.30196364656730362</v>
      </c>
    </row>
    <row r="58" spans="1:9" x14ac:dyDescent="0.35">
      <c r="A58" s="125" t="s">
        <v>69</v>
      </c>
      <c r="B58" s="126" t="s">
        <v>70</v>
      </c>
      <c r="C58" s="127"/>
      <c r="D58" s="461">
        <v>834959</v>
      </c>
      <c r="E58" s="462">
        <v>120834.42</v>
      </c>
      <c r="F58" s="463">
        <v>0.14471898620171769</v>
      </c>
      <c r="G58" s="462">
        <v>141293.59</v>
      </c>
      <c r="H58" s="464">
        <v>-20459.169999999998</v>
      </c>
      <c r="I58" s="465">
        <v>-0.14479899618942374</v>
      </c>
    </row>
    <row r="59" spans="1:9" x14ac:dyDescent="0.35">
      <c r="A59" s="125" t="s">
        <v>71</v>
      </c>
      <c r="B59" s="126" t="s">
        <v>72</v>
      </c>
      <c r="C59" s="127"/>
      <c r="D59" s="461">
        <v>15659210</v>
      </c>
      <c r="E59" s="462">
        <v>3678880.1799999992</v>
      </c>
      <c r="F59" s="463">
        <v>0.23493395771561906</v>
      </c>
      <c r="G59" s="462">
        <v>4175297.7399999998</v>
      </c>
      <c r="H59" s="464">
        <v>-496417.56000000052</v>
      </c>
      <c r="I59" s="465">
        <v>-0.11889393066373287</v>
      </c>
    </row>
    <row r="60" spans="1:9" x14ac:dyDescent="0.35">
      <c r="A60" s="125" t="s">
        <v>73</v>
      </c>
      <c r="B60" s="126" t="s">
        <v>74</v>
      </c>
      <c r="C60" s="127"/>
      <c r="D60" s="461">
        <v>97573584</v>
      </c>
      <c r="E60" s="462">
        <v>22767463.569999997</v>
      </c>
      <c r="F60" s="463">
        <v>0.23333634613647067</v>
      </c>
      <c r="G60" s="462">
        <v>27427395.989999987</v>
      </c>
      <c r="H60" s="464">
        <v>-4659932.4199999906</v>
      </c>
      <c r="I60" s="465">
        <v>-0.16990065049190231</v>
      </c>
    </row>
    <row r="61" spans="1:9" ht="15" thickBot="1" x14ac:dyDescent="0.4">
      <c r="A61" s="134" t="s">
        <v>75</v>
      </c>
      <c r="B61" s="135" t="s">
        <v>76</v>
      </c>
      <c r="C61" s="136"/>
      <c r="D61" s="466">
        <v>22580324</v>
      </c>
      <c r="E61" s="467">
        <v>5211803.53</v>
      </c>
      <c r="F61" s="468">
        <v>0.23081172484504653</v>
      </c>
      <c r="G61" s="467">
        <v>3800908.54</v>
      </c>
      <c r="H61" s="469">
        <v>1410894.9900000002</v>
      </c>
      <c r="I61" s="470">
        <v>0.3711994053926907</v>
      </c>
    </row>
    <row r="62" spans="1:9" ht="15" thickBot="1" x14ac:dyDescent="0.4">
      <c r="H62" s="162"/>
    </row>
    <row r="63" spans="1:9" ht="15" thickBot="1" x14ac:dyDescent="0.4">
      <c r="B63" s="132"/>
      <c r="C63" s="133" t="s">
        <v>116</v>
      </c>
      <c r="D63" s="154">
        <f>D5+D31+D41-D49</f>
        <v>219155630</v>
      </c>
      <c r="E63" s="95">
        <f>E5+E31+E41</f>
        <v>48051153.080000013</v>
      </c>
      <c r="F63" s="131">
        <f>E63/D63</f>
        <v>0.21925584608526832</v>
      </c>
      <c r="G63" s="159">
        <f>G5+G31+G41</f>
        <v>47803882.110000007</v>
      </c>
      <c r="H63" s="80">
        <f>H5+H31+H41</f>
        <v>247270.97000000579</v>
      </c>
      <c r="I63" s="131">
        <f>H63/G63</f>
        <v>5.1726127478730361E-3</v>
      </c>
    </row>
    <row r="64" spans="1:9" ht="15" thickBot="1" x14ac:dyDescent="0.4">
      <c r="B64" s="132"/>
      <c r="C64" s="133" t="s">
        <v>117</v>
      </c>
      <c r="D64" s="154">
        <f>D22+D32+D45</f>
        <v>-219275541</v>
      </c>
      <c r="E64" s="95">
        <f>E22+E32+E45</f>
        <v>-45246767.850000016</v>
      </c>
      <c r="F64" s="131">
        <f>E64/D64</f>
        <v>0.20634662508938931</v>
      </c>
      <c r="G64" s="159">
        <f>G22+G32+G45</f>
        <v>-47643540.020000003</v>
      </c>
      <c r="H64" s="80">
        <f>H22+H32+H45</f>
        <v>2396772.1700000004</v>
      </c>
      <c r="I64" s="131">
        <f>H64/G64</f>
        <v>-5.0306340985448887E-2</v>
      </c>
    </row>
    <row r="65" spans="1:8" ht="15" thickBot="1" x14ac:dyDescent="0.4">
      <c r="A65" s="132"/>
      <c r="B65" s="132"/>
      <c r="C65" s="133" t="s">
        <v>115</v>
      </c>
      <c r="D65" s="78"/>
      <c r="E65" s="94">
        <f>E63+E64</f>
        <v>2804385.2299999967</v>
      </c>
      <c r="F65" s="131"/>
    </row>
    <row r="70" spans="1:8" x14ac:dyDescent="0.35">
      <c r="H70" s="137"/>
    </row>
  </sheetData>
  <mergeCells count="7">
    <mergeCell ref="B52:C52"/>
    <mergeCell ref="H3:I3"/>
    <mergeCell ref="A1:C1"/>
    <mergeCell ref="A2:C2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zoomScale="90" zoomScaleNormal="9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B25" sqref="B25"/>
    </sheetView>
  </sheetViews>
  <sheetFormatPr defaultColWidth="9.1796875" defaultRowHeight="14" x14ac:dyDescent="0.3"/>
  <cols>
    <col min="1" max="1" width="2" style="164" customWidth="1"/>
    <col min="2" max="2" width="60.54296875" style="434" customWidth="1"/>
    <col min="3" max="3" width="4.1796875" style="435" bestFit="1" customWidth="1"/>
    <col min="4" max="4" width="11.453125" style="436" hidden="1" customWidth="1"/>
    <col min="5" max="5" width="12.26953125" style="456" hidden="1" customWidth="1"/>
    <col min="6" max="6" width="12.54296875" style="164" hidden="1" customWidth="1"/>
    <col min="7" max="7" width="11.7265625" style="436" customWidth="1"/>
    <col min="8" max="8" width="10.81640625" style="456" hidden="1" customWidth="1"/>
    <col min="9" max="9" width="12.54296875" style="164" hidden="1" customWidth="1"/>
    <col min="10" max="10" width="12.453125" style="164" customWidth="1"/>
    <col min="11" max="11" width="11.90625" style="164" customWidth="1"/>
    <col min="12" max="12" width="8.453125" style="164" hidden="1" customWidth="1"/>
    <col min="13" max="13" width="10" style="164" hidden="1" customWidth="1"/>
    <col min="14" max="14" width="8.453125" style="164" hidden="1" customWidth="1"/>
    <col min="15" max="15" width="6.453125" style="164" bestFit="1" customWidth="1"/>
    <col min="16" max="16" width="10" style="164" bestFit="1" customWidth="1"/>
    <col min="17" max="17" width="8.1796875" style="164" bestFit="1" customWidth="1"/>
    <col min="18" max="18" width="4.453125" style="164" customWidth="1"/>
    <col min="19" max="19" width="12.7265625" style="164" bestFit="1" customWidth="1"/>
    <col min="20" max="16384" width="9.1796875" style="164"/>
  </cols>
  <sheetData>
    <row r="1" spans="1:19" x14ac:dyDescent="0.3">
      <c r="B1" s="511" t="s">
        <v>129</v>
      </c>
      <c r="C1" s="511"/>
      <c r="D1" s="511"/>
      <c r="E1" s="511"/>
      <c r="F1" s="511"/>
      <c r="G1" s="457"/>
      <c r="H1" s="457"/>
      <c r="I1" s="457"/>
      <c r="J1" s="163"/>
      <c r="K1" s="163"/>
    </row>
    <row r="2" spans="1:19" x14ac:dyDescent="0.3">
      <c r="B2" s="438"/>
      <c r="E2" s="439"/>
      <c r="F2" s="440" t="s">
        <v>9</v>
      </c>
      <c r="H2" s="439"/>
      <c r="I2" s="440" t="s">
        <v>9</v>
      </c>
      <c r="J2" s="163"/>
      <c r="K2" s="163"/>
      <c r="S2" s="163"/>
    </row>
    <row r="3" spans="1:19" s="166" customFormat="1" x14ac:dyDescent="0.35">
      <c r="A3" s="165"/>
      <c r="B3" s="512"/>
      <c r="C3" s="514" t="s">
        <v>77</v>
      </c>
      <c r="D3" s="516" t="s">
        <v>130</v>
      </c>
      <c r="E3" s="518" t="s">
        <v>131</v>
      </c>
      <c r="F3" s="519"/>
      <c r="G3" s="516" t="s">
        <v>132</v>
      </c>
      <c r="H3" s="518" t="s">
        <v>132</v>
      </c>
      <c r="I3" s="520"/>
      <c r="J3" s="521" t="s">
        <v>133</v>
      </c>
      <c r="K3" s="522"/>
      <c r="L3" s="523" t="s">
        <v>134</v>
      </c>
      <c r="M3" s="524"/>
      <c r="N3" s="525"/>
      <c r="O3" s="523" t="s">
        <v>134</v>
      </c>
      <c r="P3" s="524"/>
      <c r="Q3" s="525"/>
    </row>
    <row r="4" spans="1:19" s="166" customFormat="1" x14ac:dyDescent="0.35">
      <c r="A4" s="167"/>
      <c r="B4" s="513"/>
      <c r="C4" s="515"/>
      <c r="D4" s="517"/>
      <c r="E4" s="168" t="s">
        <v>135</v>
      </c>
      <c r="F4" s="169" t="s">
        <v>136</v>
      </c>
      <c r="G4" s="517"/>
      <c r="H4" s="168" t="s">
        <v>135</v>
      </c>
      <c r="I4" s="169" t="s">
        <v>136</v>
      </c>
      <c r="J4" s="170" t="s">
        <v>135</v>
      </c>
      <c r="K4" s="170" t="s">
        <v>136</v>
      </c>
      <c r="L4" s="170" t="s">
        <v>135</v>
      </c>
      <c r="M4" s="171" t="s">
        <v>136</v>
      </c>
      <c r="N4" s="172" t="s">
        <v>137</v>
      </c>
      <c r="O4" s="170" t="s">
        <v>135</v>
      </c>
      <c r="P4" s="171" t="s">
        <v>136</v>
      </c>
      <c r="Q4" s="172" t="s">
        <v>137</v>
      </c>
    </row>
    <row r="5" spans="1:19" s="166" customFormat="1" x14ac:dyDescent="0.35">
      <c r="A5" s="173"/>
      <c r="B5" s="174" t="s">
        <v>138</v>
      </c>
      <c r="C5" s="458"/>
      <c r="D5" s="175">
        <v>35649117</v>
      </c>
      <c r="E5" s="175">
        <v>21474588</v>
      </c>
      <c r="F5" s="176">
        <v>14174529</v>
      </c>
      <c r="G5" s="175">
        <v>38179989</v>
      </c>
      <c r="H5" s="175">
        <v>24008721</v>
      </c>
      <c r="I5" s="176">
        <v>14054342</v>
      </c>
      <c r="J5" s="177">
        <v>4755014.33</v>
      </c>
      <c r="K5" s="178">
        <v>1842342.39</v>
      </c>
      <c r="L5" s="179">
        <v>0.1974687810316926</v>
      </c>
      <c r="M5" s="180">
        <v>0.13108706120855745</v>
      </c>
      <c r="N5" s="181">
        <v>0.17295810534217909</v>
      </c>
      <c r="O5" s="180">
        <v>0.1974687810316926</v>
      </c>
      <c r="P5" s="180">
        <v>0.13108706120855745</v>
      </c>
      <c r="Q5" s="181">
        <v>0.17295810534217909</v>
      </c>
    </row>
    <row r="6" spans="1:19" ht="16.5" customHeight="1" x14ac:dyDescent="0.3">
      <c r="A6" s="182"/>
      <c r="B6" s="183" t="s">
        <v>78</v>
      </c>
      <c r="C6" s="184" t="s">
        <v>79</v>
      </c>
      <c r="D6" s="441">
        <v>33635878</v>
      </c>
      <c r="E6" s="185">
        <v>20034200</v>
      </c>
      <c r="F6" s="186">
        <v>13601678</v>
      </c>
      <c r="G6" s="216">
        <v>36147750</v>
      </c>
      <c r="H6" s="185">
        <v>22549333</v>
      </c>
      <c r="I6" s="186">
        <v>13481491</v>
      </c>
      <c r="J6" s="187">
        <v>4457693.21</v>
      </c>
      <c r="K6" s="188">
        <v>1842342.39</v>
      </c>
      <c r="L6" s="189">
        <v>0.19706355615928861</v>
      </c>
      <c r="M6" s="190">
        <v>0.13665716870633968</v>
      </c>
      <c r="N6" s="191">
        <v>0.17446157045978186</v>
      </c>
      <c r="O6" s="190">
        <v>0.19706355615928861</v>
      </c>
      <c r="P6" s="190">
        <v>0.13665716870633968</v>
      </c>
      <c r="Q6" s="191">
        <v>0.17446157045978186</v>
      </c>
      <c r="S6" s="476"/>
    </row>
    <row r="7" spans="1:19" x14ac:dyDescent="0.3">
      <c r="A7" s="182"/>
      <c r="B7" s="183" t="s">
        <v>80</v>
      </c>
      <c r="C7" s="184" t="s">
        <v>81</v>
      </c>
      <c r="D7" s="441">
        <v>1112851</v>
      </c>
      <c r="E7" s="185">
        <v>540000</v>
      </c>
      <c r="F7" s="186">
        <v>572851</v>
      </c>
      <c r="G7" s="216">
        <v>1131851</v>
      </c>
      <c r="H7" s="185">
        <v>559000</v>
      </c>
      <c r="I7" s="186">
        <v>572851</v>
      </c>
      <c r="J7" s="185">
        <v>187323.25</v>
      </c>
      <c r="K7" s="186">
        <v>0</v>
      </c>
      <c r="L7" s="189">
        <v>0.33510420393559931</v>
      </c>
      <c r="M7" s="190">
        <v>0</v>
      </c>
      <c r="N7" s="191">
        <v>0.16550168705951579</v>
      </c>
      <c r="O7" s="190">
        <v>0.33510420393559931</v>
      </c>
      <c r="P7" s="190">
        <v>0</v>
      </c>
      <c r="Q7" s="191">
        <v>0.16550168705951579</v>
      </c>
    </row>
    <row r="8" spans="1:19" s="166" customFormat="1" ht="16.5" customHeight="1" x14ac:dyDescent="0.3">
      <c r="A8" s="167"/>
      <c r="B8" s="192" t="s">
        <v>82</v>
      </c>
      <c r="C8" s="459" t="s">
        <v>83</v>
      </c>
      <c r="D8" s="193">
        <v>900388</v>
      </c>
      <c r="E8" s="194">
        <v>900388</v>
      </c>
      <c r="F8" s="195">
        <v>0</v>
      </c>
      <c r="G8" s="193">
        <v>900388</v>
      </c>
      <c r="H8" s="194">
        <v>900388</v>
      </c>
      <c r="I8" s="195">
        <v>0</v>
      </c>
      <c r="J8" s="194">
        <v>109997.87000000002</v>
      </c>
      <c r="K8" s="195">
        <v>0</v>
      </c>
      <c r="L8" s="196">
        <v>0.12216718792342859</v>
      </c>
      <c r="M8" s="197" t="e">
        <v>#DIV/0!</v>
      </c>
      <c r="N8" s="198">
        <v>0.12216718792342859</v>
      </c>
      <c r="O8" s="199">
        <v>0.12216718792342859</v>
      </c>
      <c r="P8" s="197" t="s">
        <v>45</v>
      </c>
      <c r="Q8" s="198">
        <v>0.12216718792342859</v>
      </c>
    </row>
    <row r="9" spans="1:19" s="200" customFormat="1" ht="20.25" customHeight="1" x14ac:dyDescent="0.35">
      <c r="B9" s="526" t="s">
        <v>84</v>
      </c>
      <c r="C9" s="526"/>
      <c r="D9" s="526"/>
      <c r="E9" s="526"/>
      <c r="F9" s="526"/>
      <c r="G9" s="442"/>
      <c r="H9" s="442"/>
      <c r="I9" s="442"/>
      <c r="L9" s="201"/>
      <c r="M9" s="201"/>
      <c r="N9" s="201"/>
      <c r="O9" s="201"/>
      <c r="P9" s="201"/>
      <c r="Q9" s="201"/>
    </row>
    <row r="10" spans="1:19" s="166" customFormat="1" ht="21" customHeight="1" x14ac:dyDescent="0.35">
      <c r="A10" s="165"/>
      <c r="B10" s="174" t="s">
        <v>139</v>
      </c>
      <c r="C10" s="458"/>
      <c r="D10" s="202">
        <v>1569348</v>
      </c>
      <c r="E10" s="202">
        <v>1181388</v>
      </c>
      <c r="F10" s="203">
        <v>387960</v>
      </c>
      <c r="G10" s="202">
        <v>1943348</v>
      </c>
      <c r="H10" s="202">
        <v>1555388</v>
      </c>
      <c r="I10" s="203">
        <v>387960</v>
      </c>
      <c r="J10" s="202">
        <v>263638.98</v>
      </c>
      <c r="K10" s="203">
        <v>0</v>
      </c>
      <c r="L10" s="204">
        <v>0.16950045904944616</v>
      </c>
      <c r="M10" s="205">
        <v>0</v>
      </c>
      <c r="N10" s="206">
        <v>0.13566225915276109</v>
      </c>
      <c r="O10" s="207">
        <v>0.16950045904944616</v>
      </c>
      <c r="P10" s="205">
        <v>0</v>
      </c>
      <c r="Q10" s="206">
        <v>0.13566225915276109</v>
      </c>
    </row>
    <row r="11" spans="1:19" ht="17.25" customHeight="1" x14ac:dyDescent="0.3">
      <c r="A11" s="182"/>
      <c r="B11" s="208" t="s">
        <v>86</v>
      </c>
      <c r="C11" s="209"/>
      <c r="D11" s="210">
        <v>900388</v>
      </c>
      <c r="E11" s="210">
        <v>900388</v>
      </c>
      <c r="F11" s="211">
        <v>0</v>
      </c>
      <c r="G11" s="210">
        <v>900388</v>
      </c>
      <c r="H11" s="210">
        <v>900388</v>
      </c>
      <c r="I11" s="211">
        <v>0</v>
      </c>
      <c r="J11" s="210">
        <v>109997.87000000002</v>
      </c>
      <c r="K11" s="211">
        <v>0</v>
      </c>
      <c r="L11" s="212">
        <v>0.12216718792342859</v>
      </c>
      <c r="M11" s="213" t="e">
        <v>#DIV/0!</v>
      </c>
      <c r="N11" s="214">
        <v>0.12216718792342859</v>
      </c>
      <c r="O11" s="213">
        <v>0.12216718792342859</v>
      </c>
      <c r="P11" s="213" t="s">
        <v>45</v>
      </c>
      <c r="Q11" s="214">
        <v>0.12216718792342859</v>
      </c>
    </row>
    <row r="12" spans="1:19" ht="16.5" customHeight="1" x14ac:dyDescent="0.3">
      <c r="A12" s="182"/>
      <c r="B12" s="215" t="s">
        <v>140</v>
      </c>
      <c r="C12" s="184" t="s">
        <v>83</v>
      </c>
      <c r="D12" s="216">
        <v>900388</v>
      </c>
      <c r="E12" s="185">
        <v>900388</v>
      </c>
      <c r="F12" s="217">
        <v>0</v>
      </c>
      <c r="G12" s="216">
        <v>900388</v>
      </c>
      <c r="H12" s="185">
        <v>900388</v>
      </c>
      <c r="I12" s="217">
        <v>0</v>
      </c>
      <c r="J12" s="185">
        <v>109997.87000000002</v>
      </c>
      <c r="K12" s="186">
        <v>0</v>
      </c>
      <c r="L12" s="218">
        <v>0.12216718792342859</v>
      </c>
      <c r="M12" s="219" t="e">
        <v>#DIV/0!</v>
      </c>
      <c r="N12" s="220">
        <v>0.12216718792342859</v>
      </c>
      <c r="O12" s="219">
        <v>0.12216718792342859</v>
      </c>
      <c r="P12" s="219" t="s">
        <v>45</v>
      </c>
      <c r="Q12" s="220">
        <v>0.12216718792342859</v>
      </c>
    </row>
    <row r="13" spans="1:19" ht="17.25" customHeight="1" x14ac:dyDescent="0.3">
      <c r="A13" s="182"/>
      <c r="B13" s="221" t="s">
        <v>141</v>
      </c>
      <c r="C13" s="222" t="s">
        <v>79</v>
      </c>
      <c r="D13" s="210">
        <v>668960</v>
      </c>
      <c r="E13" s="210">
        <v>281000</v>
      </c>
      <c r="F13" s="211">
        <v>387960</v>
      </c>
      <c r="G13" s="210">
        <v>1042960</v>
      </c>
      <c r="H13" s="210">
        <v>655000</v>
      </c>
      <c r="I13" s="211">
        <v>387960</v>
      </c>
      <c r="J13" s="210">
        <v>153641.10999999999</v>
      </c>
      <c r="K13" s="211">
        <v>0</v>
      </c>
      <c r="L13" s="212">
        <v>0.23456658015267173</v>
      </c>
      <c r="M13" s="213">
        <v>0</v>
      </c>
      <c r="N13" s="214">
        <v>0.14731256232262022</v>
      </c>
      <c r="O13" s="213">
        <v>0.23456658015267173</v>
      </c>
      <c r="P13" s="213">
        <v>0</v>
      </c>
      <c r="Q13" s="214">
        <v>0.14731256232262022</v>
      </c>
    </row>
    <row r="14" spans="1:19" x14ac:dyDescent="0.3">
      <c r="A14" s="182"/>
      <c r="B14" s="215" t="s">
        <v>142</v>
      </c>
      <c r="C14" s="184"/>
      <c r="D14" s="216">
        <v>407960</v>
      </c>
      <c r="E14" s="185">
        <v>20000</v>
      </c>
      <c r="F14" s="186">
        <v>387960</v>
      </c>
      <c r="G14" s="216">
        <v>407960</v>
      </c>
      <c r="H14" s="185">
        <v>20000</v>
      </c>
      <c r="I14" s="186">
        <v>387960</v>
      </c>
      <c r="J14" s="185">
        <v>46330.29</v>
      </c>
      <c r="K14" s="186">
        <v>0</v>
      </c>
      <c r="L14" s="223">
        <v>2.3165145000000003</v>
      </c>
      <c r="M14" s="224">
        <v>0</v>
      </c>
      <c r="N14" s="225">
        <v>0.1135657662515933</v>
      </c>
      <c r="O14" s="226">
        <v>2.3165145000000003</v>
      </c>
      <c r="P14" s="224">
        <v>0</v>
      </c>
      <c r="Q14" s="225">
        <v>0.1135657662515933</v>
      </c>
    </row>
    <row r="15" spans="1:19" x14ac:dyDescent="0.3">
      <c r="A15" s="182"/>
      <c r="B15" s="215" t="s">
        <v>143</v>
      </c>
      <c r="C15" s="184"/>
      <c r="D15" s="216">
        <v>0</v>
      </c>
      <c r="E15" s="185"/>
      <c r="F15" s="186"/>
      <c r="G15" s="216">
        <v>30000</v>
      </c>
      <c r="H15" s="185">
        <v>30000</v>
      </c>
      <c r="I15" s="186"/>
      <c r="J15" s="185">
        <v>5679</v>
      </c>
      <c r="K15" s="186">
        <v>0</v>
      </c>
      <c r="L15" s="189">
        <v>0.1893</v>
      </c>
      <c r="M15" s="190" t="e">
        <v>#DIV/0!</v>
      </c>
      <c r="N15" s="191">
        <v>0.1893</v>
      </c>
      <c r="O15" s="227">
        <v>0.1893</v>
      </c>
      <c r="P15" s="190" t="s">
        <v>45</v>
      </c>
      <c r="Q15" s="191">
        <v>0.1893</v>
      </c>
    </row>
    <row r="16" spans="1:19" x14ac:dyDescent="0.3">
      <c r="A16" s="182"/>
      <c r="B16" s="215" t="s">
        <v>85</v>
      </c>
      <c r="C16" s="184"/>
      <c r="D16" s="216">
        <v>247000</v>
      </c>
      <c r="E16" s="185">
        <v>247000</v>
      </c>
      <c r="F16" s="186">
        <v>0</v>
      </c>
      <c r="G16" s="216">
        <v>641000</v>
      </c>
      <c r="H16" s="185">
        <v>591000</v>
      </c>
      <c r="I16" s="186">
        <v>0</v>
      </c>
      <c r="J16" s="185">
        <v>101631.81999999999</v>
      </c>
      <c r="K16" s="186">
        <v>0</v>
      </c>
      <c r="L16" s="189">
        <v>0.17196585448392554</v>
      </c>
      <c r="M16" s="190" t="e">
        <v>#DIV/0!</v>
      </c>
      <c r="N16" s="191">
        <v>0.17196585448392554</v>
      </c>
      <c r="O16" s="227">
        <v>0.16</v>
      </c>
      <c r="P16" s="190" t="s">
        <v>45</v>
      </c>
      <c r="Q16" s="191">
        <v>0.16</v>
      </c>
    </row>
    <row r="17" spans="1:17" x14ac:dyDescent="0.3">
      <c r="A17" s="182"/>
      <c r="B17" s="215" t="s">
        <v>144</v>
      </c>
      <c r="C17" s="184"/>
      <c r="D17" s="216">
        <v>14000</v>
      </c>
      <c r="E17" s="185">
        <v>14000</v>
      </c>
      <c r="F17" s="186">
        <v>0</v>
      </c>
      <c r="G17" s="216">
        <v>14000</v>
      </c>
      <c r="H17" s="185">
        <v>14000</v>
      </c>
      <c r="I17" s="186">
        <v>0</v>
      </c>
      <c r="J17" s="185">
        <v>0</v>
      </c>
      <c r="K17" s="186">
        <v>0</v>
      </c>
      <c r="L17" s="189">
        <v>0</v>
      </c>
      <c r="M17" s="190" t="e">
        <v>#DIV/0!</v>
      </c>
      <c r="N17" s="191">
        <v>0</v>
      </c>
      <c r="O17" s="227">
        <v>0</v>
      </c>
      <c r="P17" s="190" t="s">
        <v>45</v>
      </c>
      <c r="Q17" s="191">
        <v>0</v>
      </c>
    </row>
    <row r="18" spans="1:17" hidden="1" x14ac:dyDescent="0.3">
      <c r="A18" s="182"/>
      <c r="B18" s="215"/>
      <c r="C18" s="184"/>
      <c r="D18" s="216">
        <v>0</v>
      </c>
      <c r="E18" s="185"/>
      <c r="F18" s="186"/>
      <c r="G18" s="216">
        <v>0</v>
      </c>
      <c r="H18" s="185"/>
      <c r="I18" s="186"/>
      <c r="J18" s="185"/>
      <c r="K18" s="186"/>
      <c r="L18" s="199" t="e">
        <v>#DIV/0!</v>
      </c>
      <c r="M18" s="197" t="e">
        <v>#DIV/0!</v>
      </c>
      <c r="N18" s="198" t="e">
        <v>#DIV/0!</v>
      </c>
      <c r="O18" s="197" t="s">
        <v>45</v>
      </c>
      <c r="P18" s="197" t="s">
        <v>45</v>
      </c>
      <c r="Q18" s="198" t="s">
        <v>45</v>
      </c>
    </row>
    <row r="19" spans="1:17" s="166" customFormat="1" hidden="1" x14ac:dyDescent="0.3">
      <c r="A19" s="173"/>
      <c r="B19" s="228" t="s">
        <v>145</v>
      </c>
      <c r="C19" s="229"/>
      <c r="D19" s="230">
        <v>0</v>
      </c>
      <c r="E19" s="202">
        <v>0</v>
      </c>
      <c r="F19" s="203"/>
      <c r="G19" s="230">
        <v>0</v>
      </c>
      <c r="H19" s="202">
        <v>0</v>
      </c>
      <c r="I19" s="203"/>
      <c r="J19" s="202"/>
      <c r="K19" s="203"/>
      <c r="L19" s="231" t="e">
        <v>#DIV/0!</v>
      </c>
      <c r="M19" s="232" t="e">
        <v>#DIV/0!</v>
      </c>
      <c r="N19" s="233" t="e">
        <v>#DIV/0!</v>
      </c>
      <c r="O19" s="477" t="s">
        <v>45</v>
      </c>
      <c r="P19" s="478" t="s">
        <v>45</v>
      </c>
      <c r="Q19" s="479" t="s">
        <v>45</v>
      </c>
    </row>
    <row r="20" spans="1:17" s="166" customFormat="1" hidden="1" x14ac:dyDescent="0.3">
      <c r="A20" s="173"/>
      <c r="B20" s="234" t="s">
        <v>146</v>
      </c>
      <c r="C20" s="235" t="s">
        <v>81</v>
      </c>
      <c r="D20" s="236">
        <v>0</v>
      </c>
      <c r="E20" s="237"/>
      <c r="F20" s="238"/>
      <c r="G20" s="236">
        <v>0</v>
      </c>
      <c r="H20" s="237"/>
      <c r="I20" s="238"/>
      <c r="J20" s="237"/>
      <c r="K20" s="238"/>
      <c r="L20" s="218" t="e">
        <v>#DIV/0!</v>
      </c>
      <c r="M20" s="219" t="e">
        <v>#DIV/0!</v>
      </c>
      <c r="N20" s="220" t="e">
        <v>#DIV/0!</v>
      </c>
      <c r="O20" s="199" t="s">
        <v>45</v>
      </c>
      <c r="P20" s="197" t="s">
        <v>45</v>
      </c>
      <c r="Q20" s="198" t="s">
        <v>45</v>
      </c>
    </row>
    <row r="21" spans="1:17" s="166" customFormat="1" ht="21" customHeight="1" x14ac:dyDescent="0.35">
      <c r="A21" s="165"/>
      <c r="B21" s="239" t="s">
        <v>87</v>
      </c>
      <c r="C21" s="240"/>
      <c r="D21" s="241">
        <v>15634851</v>
      </c>
      <c r="E21" s="241">
        <v>9259000</v>
      </c>
      <c r="F21" s="242">
        <v>6375851</v>
      </c>
      <c r="G21" s="241">
        <v>16186883</v>
      </c>
      <c r="H21" s="241">
        <v>9830983</v>
      </c>
      <c r="I21" s="242">
        <v>6355900</v>
      </c>
      <c r="J21" s="241">
        <v>1946586.83</v>
      </c>
      <c r="K21" s="242">
        <v>1698822.29</v>
      </c>
      <c r="L21" s="204">
        <v>0.19800530933681812</v>
      </c>
      <c r="M21" s="205">
        <v>0.26728272785915447</v>
      </c>
      <c r="N21" s="206">
        <v>0.22520760297087464</v>
      </c>
      <c r="O21" s="207">
        <v>0.19800530933681812</v>
      </c>
      <c r="P21" s="205">
        <v>0.26728272785915447</v>
      </c>
      <c r="Q21" s="206">
        <v>0.22520760297087464</v>
      </c>
    </row>
    <row r="22" spans="1:17" s="166" customFormat="1" ht="20.25" customHeight="1" x14ac:dyDescent="0.35">
      <c r="A22" s="173"/>
      <c r="B22" s="243" t="s">
        <v>147</v>
      </c>
      <c r="C22" s="244" t="s">
        <v>79</v>
      </c>
      <c r="D22" s="245">
        <v>951000</v>
      </c>
      <c r="E22" s="245">
        <v>951000</v>
      </c>
      <c r="F22" s="246">
        <v>0</v>
      </c>
      <c r="G22" s="245">
        <v>951000</v>
      </c>
      <c r="H22" s="245">
        <v>951000</v>
      </c>
      <c r="I22" s="246">
        <v>0</v>
      </c>
      <c r="J22" s="266">
        <v>213942</v>
      </c>
      <c r="K22" s="246">
        <v>0</v>
      </c>
      <c r="L22" s="212">
        <v>0.2249652996845426</v>
      </c>
      <c r="M22" s="213" t="e">
        <v>#DIV/0!</v>
      </c>
      <c r="N22" s="214">
        <v>0.2249652996845426</v>
      </c>
      <c r="O22" s="213">
        <v>0.2249652996845426</v>
      </c>
      <c r="P22" s="213" t="s">
        <v>45</v>
      </c>
      <c r="Q22" s="214">
        <v>0.2249652996845426</v>
      </c>
    </row>
    <row r="23" spans="1:17" ht="17.25" customHeight="1" x14ac:dyDescent="0.3">
      <c r="A23" s="182"/>
      <c r="B23" s="247" t="s">
        <v>148</v>
      </c>
      <c r="C23" s="248"/>
      <c r="D23" s="210">
        <v>13265000</v>
      </c>
      <c r="E23" s="210">
        <v>7462000</v>
      </c>
      <c r="F23" s="211">
        <v>5803000</v>
      </c>
      <c r="G23" s="210">
        <v>13817032</v>
      </c>
      <c r="H23" s="210">
        <v>8033983</v>
      </c>
      <c r="I23" s="211">
        <v>5783049</v>
      </c>
      <c r="J23" s="210">
        <v>1597197.34</v>
      </c>
      <c r="K23" s="211">
        <v>1698822.29</v>
      </c>
      <c r="L23" s="212">
        <v>0.19880516799699477</v>
      </c>
      <c r="M23" s="213">
        <v>0.29375893062638758</v>
      </c>
      <c r="N23" s="214">
        <v>0.23854758605176568</v>
      </c>
      <c r="O23" s="213">
        <v>0.19880516799699477</v>
      </c>
      <c r="P23" s="213">
        <v>0.29375893062638758</v>
      </c>
      <c r="Q23" s="214">
        <v>0.23854758605176568</v>
      </c>
    </row>
    <row r="24" spans="1:17" ht="28" x14ac:dyDescent="0.3">
      <c r="A24" s="182"/>
      <c r="B24" s="249" t="s">
        <v>149</v>
      </c>
      <c r="C24" s="244"/>
      <c r="D24" s="250">
        <v>9670000</v>
      </c>
      <c r="E24" s="251">
        <v>5217000</v>
      </c>
      <c r="F24" s="252">
        <v>4453000</v>
      </c>
      <c r="G24" s="250">
        <v>10222032</v>
      </c>
      <c r="H24" s="251">
        <v>5788983</v>
      </c>
      <c r="I24" s="252">
        <v>4433049</v>
      </c>
      <c r="J24" s="251">
        <v>1265785.04</v>
      </c>
      <c r="K24" s="252">
        <v>348825.62</v>
      </c>
      <c r="L24" s="253">
        <v>0.2186541297495605</v>
      </c>
      <c r="M24" s="254">
        <v>7.8687517327239109E-2</v>
      </c>
      <c r="N24" s="255">
        <v>0.15795398214366774</v>
      </c>
      <c r="O24" s="256">
        <v>0.2186541297495605</v>
      </c>
      <c r="P24" s="254">
        <v>7.8687517327239109E-2</v>
      </c>
      <c r="Q24" s="255">
        <v>0.15795398214366774</v>
      </c>
    </row>
    <row r="25" spans="1:17" x14ac:dyDescent="0.3">
      <c r="A25" s="182"/>
      <c r="B25" s="257" t="s">
        <v>150</v>
      </c>
      <c r="C25" s="244" t="s">
        <v>79</v>
      </c>
      <c r="D25" s="258">
        <v>2905000</v>
      </c>
      <c r="E25" s="259">
        <v>2470000</v>
      </c>
      <c r="F25" s="186">
        <v>435000</v>
      </c>
      <c r="G25" s="258">
        <v>2905000</v>
      </c>
      <c r="H25" s="259">
        <v>2470000</v>
      </c>
      <c r="I25" s="186">
        <v>435000</v>
      </c>
      <c r="J25" s="266">
        <v>653378.28</v>
      </c>
      <c r="K25" s="186">
        <v>348825.62</v>
      </c>
      <c r="L25" s="189">
        <v>0.26452561943319841</v>
      </c>
      <c r="M25" s="190">
        <v>0.80189797701149423</v>
      </c>
      <c r="N25" s="191">
        <v>0.34499273666092944</v>
      </c>
      <c r="O25" s="227">
        <v>0.26452561943319841</v>
      </c>
      <c r="P25" s="190">
        <v>0.80189797701149423</v>
      </c>
      <c r="Q25" s="191">
        <v>0.34499273666092944</v>
      </c>
    </row>
    <row r="26" spans="1:17" x14ac:dyDescent="0.3">
      <c r="A26" s="182"/>
      <c r="B26" s="257" t="s">
        <v>151</v>
      </c>
      <c r="C26" s="244" t="s">
        <v>79</v>
      </c>
      <c r="D26" s="216">
        <v>1405000</v>
      </c>
      <c r="E26" s="185">
        <v>405000</v>
      </c>
      <c r="F26" s="186">
        <v>1000000</v>
      </c>
      <c r="G26" s="216">
        <v>1405000</v>
      </c>
      <c r="H26" s="185">
        <v>405000</v>
      </c>
      <c r="I26" s="186">
        <v>1000000</v>
      </c>
      <c r="J26" s="266">
        <v>2160</v>
      </c>
      <c r="K26" s="186">
        <v>0</v>
      </c>
      <c r="L26" s="189">
        <v>5.3333333333333332E-3</v>
      </c>
      <c r="M26" s="190">
        <v>0</v>
      </c>
      <c r="N26" s="191">
        <v>1.5373665480427046E-3</v>
      </c>
      <c r="O26" s="227">
        <v>5.3333333333333332E-3</v>
      </c>
      <c r="P26" s="190">
        <v>0</v>
      </c>
      <c r="Q26" s="191">
        <v>1.5373665480427046E-3</v>
      </c>
    </row>
    <row r="27" spans="1:17" x14ac:dyDescent="0.3">
      <c r="A27" s="182"/>
      <c r="B27" s="257" t="s">
        <v>152</v>
      </c>
      <c r="C27" s="244" t="s">
        <v>79</v>
      </c>
      <c r="D27" s="216">
        <v>650000</v>
      </c>
      <c r="E27" s="185">
        <v>195000</v>
      </c>
      <c r="F27" s="186">
        <v>455000</v>
      </c>
      <c r="G27" s="216">
        <v>650000</v>
      </c>
      <c r="H27" s="185">
        <v>195000</v>
      </c>
      <c r="I27" s="186">
        <v>455000</v>
      </c>
      <c r="J27" s="266">
        <v>98508</v>
      </c>
      <c r="K27" s="186">
        <v>0</v>
      </c>
      <c r="L27" s="189">
        <v>0.50516923076923081</v>
      </c>
      <c r="M27" s="190">
        <v>0</v>
      </c>
      <c r="N27" s="191">
        <v>0.15155076923076924</v>
      </c>
      <c r="O27" s="227">
        <v>0.50516923076923081</v>
      </c>
      <c r="P27" s="190">
        <v>0</v>
      </c>
      <c r="Q27" s="191">
        <v>0.15155076923076924</v>
      </c>
    </row>
    <row r="28" spans="1:17" ht="15.75" customHeight="1" x14ac:dyDescent="0.3">
      <c r="A28" s="182"/>
      <c r="B28" s="257" t="s">
        <v>153</v>
      </c>
      <c r="C28" s="244" t="s">
        <v>79</v>
      </c>
      <c r="D28" s="216">
        <v>629000</v>
      </c>
      <c r="E28" s="185">
        <v>0</v>
      </c>
      <c r="F28" s="186">
        <v>629000</v>
      </c>
      <c r="G28" s="216">
        <v>628226</v>
      </c>
      <c r="H28" s="185">
        <v>0</v>
      </c>
      <c r="I28" s="186">
        <v>628226</v>
      </c>
      <c r="J28" s="266">
        <v>76231.86</v>
      </c>
      <c r="K28" s="186">
        <v>0</v>
      </c>
      <c r="L28" s="189" t="e">
        <v>#DIV/0!</v>
      </c>
      <c r="M28" s="190">
        <v>0</v>
      </c>
      <c r="N28" s="191">
        <v>0.12134464348817145</v>
      </c>
      <c r="O28" s="227" t="s">
        <v>45</v>
      </c>
      <c r="P28" s="190">
        <v>0</v>
      </c>
      <c r="Q28" s="191">
        <v>0.12134464348817145</v>
      </c>
    </row>
    <row r="29" spans="1:17" ht="15.75" customHeight="1" x14ac:dyDescent="0.3">
      <c r="A29" s="182"/>
      <c r="B29" s="257" t="s">
        <v>154</v>
      </c>
      <c r="C29" s="244" t="s">
        <v>79</v>
      </c>
      <c r="D29" s="216">
        <v>590000</v>
      </c>
      <c r="E29" s="185">
        <v>177000</v>
      </c>
      <c r="F29" s="186">
        <v>413000</v>
      </c>
      <c r="G29" s="216">
        <v>590000</v>
      </c>
      <c r="H29" s="185">
        <v>177000</v>
      </c>
      <c r="I29" s="186">
        <v>413000</v>
      </c>
      <c r="J29" s="266">
        <v>0</v>
      </c>
      <c r="K29" s="186">
        <v>0</v>
      </c>
      <c r="L29" s="189">
        <v>0</v>
      </c>
      <c r="M29" s="190">
        <v>0</v>
      </c>
      <c r="N29" s="191">
        <v>0</v>
      </c>
      <c r="O29" s="227">
        <v>0</v>
      </c>
      <c r="P29" s="190">
        <v>0</v>
      </c>
      <c r="Q29" s="191">
        <v>0</v>
      </c>
    </row>
    <row r="30" spans="1:17" x14ac:dyDescent="0.3">
      <c r="A30" s="182"/>
      <c r="B30" s="257" t="s">
        <v>155</v>
      </c>
      <c r="C30" s="244" t="s">
        <v>79</v>
      </c>
      <c r="D30" s="216">
        <v>750000</v>
      </c>
      <c r="E30" s="185">
        <v>750000</v>
      </c>
      <c r="F30" s="186">
        <v>0</v>
      </c>
      <c r="G30" s="216">
        <v>750000</v>
      </c>
      <c r="H30" s="185">
        <v>750000</v>
      </c>
      <c r="I30" s="186">
        <v>0</v>
      </c>
      <c r="J30" s="266">
        <v>193661.43</v>
      </c>
      <c r="K30" s="186">
        <v>0</v>
      </c>
      <c r="L30" s="189">
        <v>0.25821524000000001</v>
      </c>
      <c r="M30" s="190" t="e">
        <v>#DIV/0!</v>
      </c>
      <c r="N30" s="191">
        <v>0.25821524000000001</v>
      </c>
      <c r="O30" s="227">
        <v>0.25821524000000001</v>
      </c>
      <c r="P30" s="190" t="s">
        <v>45</v>
      </c>
      <c r="Q30" s="191">
        <v>0.25821524000000001</v>
      </c>
    </row>
    <row r="31" spans="1:17" x14ac:dyDescent="0.3">
      <c r="A31" s="182"/>
      <c r="B31" s="257" t="s">
        <v>156</v>
      </c>
      <c r="C31" s="244" t="s">
        <v>79</v>
      </c>
      <c r="D31" s="216">
        <v>318000</v>
      </c>
      <c r="E31" s="185">
        <v>0</v>
      </c>
      <c r="F31" s="186">
        <v>318000</v>
      </c>
      <c r="G31" s="216">
        <v>318388</v>
      </c>
      <c r="H31" s="185">
        <v>0</v>
      </c>
      <c r="I31" s="186">
        <v>318388</v>
      </c>
      <c r="J31" s="266">
        <v>30846</v>
      </c>
      <c r="K31" s="186">
        <v>0</v>
      </c>
      <c r="L31" s="189" t="e">
        <v>#DIV/0!</v>
      </c>
      <c r="M31" s="190">
        <v>0</v>
      </c>
      <c r="N31" s="191">
        <v>9.688179202733771E-2</v>
      </c>
      <c r="O31" s="227" t="s">
        <v>45</v>
      </c>
      <c r="P31" s="190">
        <v>0</v>
      </c>
      <c r="Q31" s="191">
        <v>9.688179202733771E-2</v>
      </c>
    </row>
    <row r="32" spans="1:17" x14ac:dyDescent="0.3">
      <c r="A32" s="182"/>
      <c r="B32" s="257" t="s">
        <v>157</v>
      </c>
      <c r="C32" s="244" t="s">
        <v>79</v>
      </c>
      <c r="D32" s="216">
        <v>293300</v>
      </c>
      <c r="E32" s="185">
        <v>0</v>
      </c>
      <c r="F32" s="186">
        <v>293300</v>
      </c>
      <c r="G32" s="216">
        <v>293300</v>
      </c>
      <c r="H32" s="185">
        <v>0</v>
      </c>
      <c r="I32" s="186">
        <v>293300</v>
      </c>
      <c r="J32" s="266">
        <v>0</v>
      </c>
      <c r="K32" s="186">
        <v>0</v>
      </c>
      <c r="L32" s="189" t="e">
        <v>#DIV/0!</v>
      </c>
      <c r="M32" s="190">
        <v>0</v>
      </c>
      <c r="N32" s="191">
        <v>0</v>
      </c>
      <c r="O32" s="227" t="s">
        <v>45</v>
      </c>
      <c r="P32" s="190">
        <v>0</v>
      </c>
      <c r="Q32" s="191">
        <v>0</v>
      </c>
    </row>
    <row r="33" spans="1:17" s="166" customFormat="1" x14ac:dyDescent="0.35">
      <c r="A33" s="173"/>
      <c r="B33" s="260" t="s">
        <v>158</v>
      </c>
      <c r="C33" s="244" t="s">
        <v>79</v>
      </c>
      <c r="D33" s="258">
        <v>201400</v>
      </c>
      <c r="E33" s="259">
        <v>0</v>
      </c>
      <c r="F33" s="261">
        <v>201400</v>
      </c>
      <c r="G33" s="258">
        <v>201314</v>
      </c>
      <c r="H33" s="259">
        <v>0</v>
      </c>
      <c r="I33" s="261">
        <v>201314</v>
      </c>
      <c r="J33" s="266">
        <v>14172.61</v>
      </c>
      <c r="K33" s="261">
        <v>0</v>
      </c>
      <c r="L33" s="262" t="e">
        <v>#DIV/0!</v>
      </c>
      <c r="M33" s="263">
        <v>0</v>
      </c>
      <c r="N33" s="264">
        <v>7.0400518592845004E-2</v>
      </c>
      <c r="O33" s="265" t="s">
        <v>45</v>
      </c>
      <c r="P33" s="263">
        <v>0</v>
      </c>
      <c r="Q33" s="264">
        <v>7.0400518592845004E-2</v>
      </c>
    </row>
    <row r="34" spans="1:17" x14ac:dyDescent="0.3">
      <c r="A34" s="182"/>
      <c r="B34" s="257" t="s">
        <v>159</v>
      </c>
      <c r="C34" s="244" t="s">
        <v>79</v>
      </c>
      <c r="D34" s="216">
        <v>250000</v>
      </c>
      <c r="E34" s="185">
        <v>250000</v>
      </c>
      <c r="F34" s="186">
        <v>0</v>
      </c>
      <c r="G34" s="216">
        <v>250000</v>
      </c>
      <c r="H34" s="185">
        <v>250000</v>
      </c>
      <c r="I34" s="186">
        <v>0</v>
      </c>
      <c r="J34" s="266">
        <v>0</v>
      </c>
      <c r="K34" s="186">
        <v>0</v>
      </c>
      <c r="L34" s="189">
        <v>0</v>
      </c>
      <c r="M34" s="190" t="e">
        <v>#DIV/0!</v>
      </c>
      <c r="N34" s="191">
        <v>0</v>
      </c>
      <c r="O34" s="227">
        <v>0</v>
      </c>
      <c r="P34" s="190" t="s">
        <v>45</v>
      </c>
      <c r="Q34" s="191">
        <v>0</v>
      </c>
    </row>
    <row r="35" spans="1:17" x14ac:dyDescent="0.3">
      <c r="A35" s="182"/>
      <c r="B35" s="257" t="s">
        <v>160</v>
      </c>
      <c r="C35" s="244" t="s">
        <v>79</v>
      </c>
      <c r="D35" s="216">
        <v>160600</v>
      </c>
      <c r="E35" s="185">
        <v>0</v>
      </c>
      <c r="F35" s="186">
        <v>160600</v>
      </c>
      <c r="G35" s="216">
        <v>160553</v>
      </c>
      <c r="H35" s="185">
        <v>0</v>
      </c>
      <c r="I35" s="186">
        <v>160553</v>
      </c>
      <c r="J35" s="266">
        <v>0</v>
      </c>
      <c r="K35" s="186">
        <v>0</v>
      </c>
      <c r="L35" s="189" t="e">
        <v>#DIV/0!</v>
      </c>
      <c r="M35" s="190">
        <v>0</v>
      </c>
      <c r="N35" s="191">
        <v>0</v>
      </c>
      <c r="O35" s="227" t="s">
        <v>45</v>
      </c>
      <c r="P35" s="190">
        <v>0</v>
      </c>
      <c r="Q35" s="191">
        <v>0</v>
      </c>
    </row>
    <row r="36" spans="1:17" x14ac:dyDescent="0.3">
      <c r="A36" s="182"/>
      <c r="B36" s="257" t="s">
        <v>161</v>
      </c>
      <c r="C36" s="244" t="s">
        <v>79</v>
      </c>
      <c r="D36" s="216">
        <v>163000</v>
      </c>
      <c r="E36" s="185">
        <v>0</v>
      </c>
      <c r="F36" s="186">
        <v>163000</v>
      </c>
      <c r="G36" s="216">
        <v>163145</v>
      </c>
      <c r="H36" s="185">
        <v>0</v>
      </c>
      <c r="I36" s="186">
        <v>163145</v>
      </c>
      <c r="J36" s="266">
        <v>0</v>
      </c>
      <c r="K36" s="186">
        <v>0</v>
      </c>
      <c r="L36" s="189" t="e">
        <v>#DIV/0!</v>
      </c>
      <c r="M36" s="190">
        <v>0</v>
      </c>
      <c r="N36" s="191">
        <v>0</v>
      </c>
      <c r="O36" s="227" t="s">
        <v>45</v>
      </c>
      <c r="P36" s="190">
        <v>0</v>
      </c>
      <c r="Q36" s="191">
        <v>0</v>
      </c>
    </row>
    <row r="37" spans="1:17" x14ac:dyDescent="0.3">
      <c r="A37" s="182"/>
      <c r="B37" s="257" t="s">
        <v>162</v>
      </c>
      <c r="C37" s="244" t="s">
        <v>79</v>
      </c>
      <c r="D37" s="216">
        <v>119000</v>
      </c>
      <c r="E37" s="185">
        <v>0</v>
      </c>
      <c r="F37" s="186">
        <v>119000</v>
      </c>
      <c r="G37" s="216">
        <v>118681</v>
      </c>
      <c r="H37" s="185">
        <v>0</v>
      </c>
      <c r="I37" s="186">
        <v>118681</v>
      </c>
      <c r="J37" s="266">
        <v>0</v>
      </c>
      <c r="K37" s="186">
        <v>0</v>
      </c>
      <c r="L37" s="189" t="e">
        <v>#DIV/0!</v>
      </c>
      <c r="M37" s="190">
        <v>0</v>
      </c>
      <c r="N37" s="191">
        <v>0</v>
      </c>
      <c r="O37" s="227" t="s">
        <v>45</v>
      </c>
      <c r="P37" s="190">
        <v>0</v>
      </c>
      <c r="Q37" s="191">
        <v>0</v>
      </c>
    </row>
    <row r="38" spans="1:17" x14ac:dyDescent="0.3">
      <c r="A38" s="182"/>
      <c r="B38" s="447" t="s">
        <v>163</v>
      </c>
      <c r="C38" s="244" t="s">
        <v>79</v>
      </c>
      <c r="D38" s="216">
        <v>107700</v>
      </c>
      <c r="E38" s="185">
        <v>0</v>
      </c>
      <c r="F38" s="186">
        <v>107700</v>
      </c>
      <c r="G38" s="216">
        <v>107700</v>
      </c>
      <c r="H38" s="185">
        <v>0</v>
      </c>
      <c r="I38" s="186">
        <v>107700</v>
      </c>
      <c r="J38" s="266">
        <v>0</v>
      </c>
      <c r="K38" s="186">
        <v>0</v>
      </c>
      <c r="L38" s="189" t="e">
        <v>#DIV/0!</v>
      </c>
      <c r="M38" s="190">
        <v>0</v>
      </c>
      <c r="N38" s="191">
        <v>0</v>
      </c>
      <c r="O38" s="227" t="s">
        <v>45</v>
      </c>
      <c r="P38" s="190">
        <v>0</v>
      </c>
      <c r="Q38" s="191">
        <v>0</v>
      </c>
    </row>
    <row r="39" spans="1:17" x14ac:dyDescent="0.3">
      <c r="A39" s="182"/>
      <c r="B39" s="257" t="s">
        <v>164</v>
      </c>
      <c r="C39" s="244" t="s">
        <v>79</v>
      </c>
      <c r="D39" s="216">
        <v>58000</v>
      </c>
      <c r="E39" s="185">
        <v>0</v>
      </c>
      <c r="F39" s="186">
        <v>58000</v>
      </c>
      <c r="G39" s="216">
        <v>57340</v>
      </c>
      <c r="H39" s="185">
        <v>0</v>
      </c>
      <c r="I39" s="186">
        <v>57340</v>
      </c>
      <c r="J39" s="266">
        <v>0</v>
      </c>
      <c r="K39" s="186">
        <v>0</v>
      </c>
      <c r="L39" s="189" t="e">
        <v>#DIV/0!</v>
      </c>
      <c r="M39" s="190">
        <v>0</v>
      </c>
      <c r="N39" s="191">
        <v>0</v>
      </c>
      <c r="O39" s="227" t="s">
        <v>45</v>
      </c>
      <c r="P39" s="190">
        <v>0</v>
      </c>
      <c r="Q39" s="191">
        <v>0</v>
      </c>
    </row>
    <row r="40" spans="1:17" x14ac:dyDescent="0.3">
      <c r="A40" s="182"/>
      <c r="B40" s="257" t="s">
        <v>165</v>
      </c>
      <c r="C40" s="244" t="s">
        <v>79</v>
      </c>
      <c r="D40" s="216">
        <v>100000</v>
      </c>
      <c r="E40" s="185">
        <v>0</v>
      </c>
      <c r="F40" s="186">
        <v>100000</v>
      </c>
      <c r="G40" s="216">
        <v>81402</v>
      </c>
      <c r="H40" s="185">
        <v>0</v>
      </c>
      <c r="I40" s="186">
        <v>81402</v>
      </c>
      <c r="J40" s="266">
        <v>0</v>
      </c>
      <c r="K40" s="186">
        <v>0</v>
      </c>
      <c r="L40" s="189" t="e">
        <v>#DIV/0!</v>
      </c>
      <c r="M40" s="190">
        <v>0</v>
      </c>
      <c r="N40" s="191">
        <v>0</v>
      </c>
      <c r="O40" s="227" t="s">
        <v>45</v>
      </c>
      <c r="P40" s="190">
        <v>0</v>
      </c>
      <c r="Q40" s="191">
        <v>0</v>
      </c>
    </row>
    <row r="41" spans="1:17" s="166" customFormat="1" x14ac:dyDescent="0.35">
      <c r="A41" s="173"/>
      <c r="B41" s="260" t="s">
        <v>166</v>
      </c>
      <c r="C41" s="244" t="s">
        <v>79</v>
      </c>
      <c r="D41" s="258">
        <v>520000</v>
      </c>
      <c r="E41" s="266">
        <v>520000</v>
      </c>
      <c r="F41" s="267">
        <v>0</v>
      </c>
      <c r="G41" s="258">
        <v>520000</v>
      </c>
      <c r="H41" s="266">
        <v>520000</v>
      </c>
      <c r="I41" s="267">
        <v>0</v>
      </c>
      <c r="J41" s="266">
        <v>0</v>
      </c>
      <c r="K41" s="261">
        <v>0</v>
      </c>
      <c r="L41" s="262">
        <v>0</v>
      </c>
      <c r="M41" s="263" t="e">
        <v>#DIV/0!</v>
      </c>
      <c r="N41" s="264">
        <v>0</v>
      </c>
      <c r="O41" s="265">
        <v>0</v>
      </c>
      <c r="P41" s="263" t="s">
        <v>45</v>
      </c>
      <c r="Q41" s="264">
        <v>0</v>
      </c>
    </row>
    <row r="42" spans="1:17" s="166" customFormat="1" ht="28" x14ac:dyDescent="0.35">
      <c r="A42" s="173"/>
      <c r="B42" s="260" t="s">
        <v>167</v>
      </c>
      <c r="C42" s="244" t="s">
        <v>79</v>
      </c>
      <c r="D42" s="258">
        <v>50000</v>
      </c>
      <c r="E42" s="259">
        <v>50000</v>
      </c>
      <c r="F42" s="261">
        <v>0</v>
      </c>
      <c r="G42" s="258">
        <v>50000</v>
      </c>
      <c r="H42" s="259">
        <v>50000</v>
      </c>
      <c r="I42" s="261">
        <v>0</v>
      </c>
      <c r="J42" s="266">
        <v>0</v>
      </c>
      <c r="K42" s="261">
        <v>0</v>
      </c>
      <c r="L42" s="262">
        <v>0</v>
      </c>
      <c r="M42" s="263" t="e">
        <v>#DIV/0!</v>
      </c>
      <c r="N42" s="264">
        <v>0</v>
      </c>
      <c r="O42" s="265">
        <v>0</v>
      </c>
      <c r="P42" s="263" t="s">
        <v>45</v>
      </c>
      <c r="Q42" s="264">
        <v>0</v>
      </c>
    </row>
    <row r="43" spans="1:17" x14ac:dyDescent="0.3">
      <c r="A43" s="182"/>
      <c r="B43" s="260" t="s">
        <v>168</v>
      </c>
      <c r="C43" s="244" t="s">
        <v>79</v>
      </c>
      <c r="D43" s="258">
        <v>150000</v>
      </c>
      <c r="E43" s="259">
        <v>150000</v>
      </c>
      <c r="F43" s="186">
        <v>0</v>
      </c>
      <c r="G43" s="258">
        <v>150000</v>
      </c>
      <c r="H43" s="259">
        <v>150000</v>
      </c>
      <c r="I43" s="186">
        <v>0</v>
      </c>
      <c r="J43" s="266">
        <v>5821.54</v>
      </c>
      <c r="K43" s="186">
        <v>0</v>
      </c>
      <c r="L43" s="189">
        <v>3.8810266666666669E-2</v>
      </c>
      <c r="M43" s="190" t="e">
        <v>#DIV/0!</v>
      </c>
      <c r="N43" s="191">
        <v>3.8810266666666669E-2</v>
      </c>
      <c r="O43" s="227">
        <v>3.8810266666666669E-2</v>
      </c>
      <c r="P43" s="190" t="s">
        <v>45</v>
      </c>
      <c r="Q43" s="191">
        <v>3.8810266666666669E-2</v>
      </c>
    </row>
    <row r="44" spans="1:17" x14ac:dyDescent="0.3">
      <c r="A44" s="182"/>
      <c r="B44" s="260" t="s">
        <v>169</v>
      </c>
      <c r="C44" s="244" t="s">
        <v>79</v>
      </c>
      <c r="D44" s="258">
        <v>0</v>
      </c>
      <c r="E44" s="259"/>
      <c r="F44" s="186"/>
      <c r="G44" s="258">
        <v>182300</v>
      </c>
      <c r="H44" s="259">
        <v>182300</v>
      </c>
      <c r="I44" s="186">
        <v>0</v>
      </c>
      <c r="J44" s="266">
        <v>176963.86</v>
      </c>
      <c r="K44" s="186">
        <v>0</v>
      </c>
      <c r="L44" s="189">
        <v>0.97072879868348871</v>
      </c>
      <c r="M44" s="190" t="e">
        <v>#DIV/0!</v>
      </c>
      <c r="N44" s="191">
        <v>0.97072879868348871</v>
      </c>
      <c r="O44" s="227">
        <v>0.97072879868348871</v>
      </c>
      <c r="P44" s="190" t="s">
        <v>45</v>
      </c>
      <c r="Q44" s="191">
        <v>0.97072879868348871</v>
      </c>
    </row>
    <row r="45" spans="1:17" x14ac:dyDescent="0.3">
      <c r="A45" s="182"/>
      <c r="B45" s="260" t="s">
        <v>285</v>
      </c>
      <c r="C45" s="244" t="s">
        <v>79</v>
      </c>
      <c r="D45" s="258">
        <v>0</v>
      </c>
      <c r="E45" s="259">
        <v>0</v>
      </c>
      <c r="F45" s="186">
        <v>0</v>
      </c>
      <c r="G45" s="258">
        <v>46847</v>
      </c>
      <c r="H45" s="259">
        <v>46847</v>
      </c>
      <c r="I45" s="186">
        <v>0</v>
      </c>
      <c r="J45" s="266">
        <v>0</v>
      </c>
      <c r="K45" s="186">
        <v>0</v>
      </c>
      <c r="L45" s="189">
        <v>0</v>
      </c>
      <c r="M45" s="190" t="e">
        <v>#DIV/0!</v>
      </c>
      <c r="N45" s="191">
        <v>0</v>
      </c>
      <c r="O45" s="227">
        <v>0</v>
      </c>
      <c r="P45" s="190" t="s">
        <v>45</v>
      </c>
      <c r="Q45" s="191">
        <v>0</v>
      </c>
    </row>
    <row r="46" spans="1:17" x14ac:dyDescent="0.3">
      <c r="A46" s="182"/>
      <c r="B46" s="260" t="s">
        <v>286</v>
      </c>
      <c r="C46" s="244" t="s">
        <v>79</v>
      </c>
      <c r="D46" s="258">
        <v>0</v>
      </c>
      <c r="E46" s="259">
        <v>0</v>
      </c>
      <c r="F46" s="186">
        <v>0</v>
      </c>
      <c r="G46" s="258">
        <v>69479</v>
      </c>
      <c r="H46" s="259">
        <v>69479</v>
      </c>
      <c r="I46" s="186">
        <v>0</v>
      </c>
      <c r="J46" s="266">
        <v>0</v>
      </c>
      <c r="K46" s="186">
        <v>0</v>
      </c>
      <c r="L46" s="189">
        <v>0</v>
      </c>
      <c r="M46" s="190" t="e">
        <v>#DIV/0!</v>
      </c>
      <c r="N46" s="191">
        <v>0</v>
      </c>
      <c r="O46" s="227">
        <v>0</v>
      </c>
      <c r="P46" s="190" t="s">
        <v>45</v>
      </c>
      <c r="Q46" s="191">
        <v>0</v>
      </c>
    </row>
    <row r="47" spans="1:17" x14ac:dyDescent="0.3">
      <c r="A47" s="182"/>
      <c r="B47" s="260" t="s">
        <v>287</v>
      </c>
      <c r="C47" s="244" t="s">
        <v>79</v>
      </c>
      <c r="D47" s="258">
        <v>0</v>
      </c>
      <c r="E47" s="259">
        <v>0</v>
      </c>
      <c r="F47" s="186">
        <v>0</v>
      </c>
      <c r="G47" s="258">
        <v>70130</v>
      </c>
      <c r="H47" s="259">
        <v>70130</v>
      </c>
      <c r="I47" s="186">
        <v>0</v>
      </c>
      <c r="J47" s="266">
        <v>0</v>
      </c>
      <c r="K47" s="186">
        <v>0</v>
      </c>
      <c r="L47" s="189">
        <v>0</v>
      </c>
      <c r="M47" s="190" t="e">
        <v>#DIV/0!</v>
      </c>
      <c r="N47" s="191">
        <v>0</v>
      </c>
      <c r="O47" s="227">
        <v>0</v>
      </c>
      <c r="P47" s="190" t="s">
        <v>45</v>
      </c>
      <c r="Q47" s="191">
        <v>0</v>
      </c>
    </row>
    <row r="48" spans="1:17" x14ac:dyDescent="0.3">
      <c r="A48" s="182"/>
      <c r="B48" s="260" t="s">
        <v>288</v>
      </c>
      <c r="C48" s="244" t="s">
        <v>79</v>
      </c>
      <c r="D48" s="258">
        <v>0</v>
      </c>
      <c r="E48" s="259">
        <v>0</v>
      </c>
      <c r="F48" s="186">
        <v>0</v>
      </c>
      <c r="G48" s="258">
        <v>51552</v>
      </c>
      <c r="H48" s="259">
        <v>51552</v>
      </c>
      <c r="I48" s="186">
        <v>0</v>
      </c>
      <c r="J48" s="266">
        <v>0</v>
      </c>
      <c r="K48" s="186">
        <v>0</v>
      </c>
      <c r="L48" s="189">
        <v>0</v>
      </c>
      <c r="M48" s="190" t="e">
        <v>#DIV/0!</v>
      </c>
      <c r="N48" s="191">
        <v>0</v>
      </c>
      <c r="O48" s="227">
        <v>0</v>
      </c>
      <c r="P48" s="190" t="s">
        <v>45</v>
      </c>
      <c r="Q48" s="191">
        <v>0</v>
      </c>
    </row>
    <row r="49" spans="1:17" x14ac:dyDescent="0.3">
      <c r="A49" s="182"/>
      <c r="B49" s="260" t="s">
        <v>289</v>
      </c>
      <c r="C49" s="244" t="s">
        <v>79</v>
      </c>
      <c r="D49" s="258">
        <v>0</v>
      </c>
      <c r="E49" s="259">
        <v>0</v>
      </c>
      <c r="F49" s="186">
        <v>0</v>
      </c>
      <c r="G49" s="258">
        <v>23976</v>
      </c>
      <c r="H49" s="259">
        <v>23976</v>
      </c>
      <c r="I49" s="186">
        <v>0</v>
      </c>
      <c r="J49" s="266">
        <v>0</v>
      </c>
      <c r="K49" s="186">
        <v>0</v>
      </c>
      <c r="L49" s="189">
        <v>0</v>
      </c>
      <c r="M49" s="190" t="e">
        <v>#DIV/0!</v>
      </c>
      <c r="N49" s="191">
        <v>0</v>
      </c>
      <c r="O49" s="227">
        <v>0</v>
      </c>
      <c r="P49" s="190" t="s">
        <v>45</v>
      </c>
      <c r="Q49" s="191">
        <v>0</v>
      </c>
    </row>
    <row r="50" spans="1:17" x14ac:dyDescent="0.3">
      <c r="A50" s="182"/>
      <c r="B50" s="260" t="s">
        <v>290</v>
      </c>
      <c r="C50" s="244" t="s">
        <v>79</v>
      </c>
      <c r="D50" s="258">
        <v>0</v>
      </c>
      <c r="E50" s="259">
        <v>0</v>
      </c>
      <c r="F50" s="186">
        <v>0</v>
      </c>
      <c r="G50" s="258">
        <v>53067</v>
      </c>
      <c r="H50" s="259">
        <v>53067</v>
      </c>
      <c r="I50" s="186">
        <v>0</v>
      </c>
      <c r="J50" s="266">
        <v>0</v>
      </c>
      <c r="K50" s="186">
        <v>0</v>
      </c>
      <c r="L50" s="189">
        <v>0</v>
      </c>
      <c r="M50" s="190" t="e">
        <v>#DIV/0!</v>
      </c>
      <c r="N50" s="191">
        <v>0</v>
      </c>
      <c r="O50" s="227">
        <v>0</v>
      </c>
      <c r="P50" s="190" t="s">
        <v>45</v>
      </c>
      <c r="Q50" s="191">
        <v>0</v>
      </c>
    </row>
    <row r="51" spans="1:17" x14ac:dyDescent="0.3">
      <c r="A51" s="182"/>
      <c r="B51" s="257" t="s">
        <v>88</v>
      </c>
      <c r="C51" s="268" t="s">
        <v>79</v>
      </c>
      <c r="D51" s="258">
        <v>250000</v>
      </c>
      <c r="E51" s="185">
        <v>250000</v>
      </c>
      <c r="F51" s="186">
        <v>0</v>
      </c>
      <c r="G51" s="258">
        <v>324632</v>
      </c>
      <c r="H51" s="185">
        <v>324632</v>
      </c>
      <c r="I51" s="186">
        <v>0</v>
      </c>
      <c r="J51" s="266">
        <v>14041.460000000001</v>
      </c>
      <c r="K51" s="186">
        <v>0</v>
      </c>
      <c r="L51" s="189">
        <v>4.3253468542842358E-2</v>
      </c>
      <c r="M51" s="190" t="e">
        <v>#DIV/0!</v>
      </c>
      <c r="N51" s="191">
        <v>4.3253468542842358E-2</v>
      </c>
      <c r="O51" s="227">
        <v>4.3253468542842358E-2</v>
      </c>
      <c r="P51" s="190" t="s">
        <v>45</v>
      </c>
      <c r="Q51" s="191">
        <v>4.3253468542842358E-2</v>
      </c>
    </row>
    <row r="52" spans="1:17" hidden="1" x14ac:dyDescent="0.3">
      <c r="A52" s="182"/>
      <c r="B52" s="257"/>
      <c r="C52" s="268"/>
      <c r="D52" s="258"/>
      <c r="E52" s="185"/>
      <c r="F52" s="186"/>
      <c r="G52" s="258"/>
      <c r="H52" s="185"/>
      <c r="I52" s="186"/>
      <c r="J52" s="269"/>
      <c r="K52" s="186"/>
      <c r="L52" s="189"/>
      <c r="M52" s="190"/>
      <c r="N52" s="191"/>
      <c r="O52" s="227"/>
      <c r="P52" s="190"/>
      <c r="Q52" s="191"/>
    </row>
    <row r="53" spans="1:17" x14ac:dyDescent="0.3">
      <c r="A53" s="182"/>
      <c r="B53" s="249" t="s">
        <v>170</v>
      </c>
      <c r="C53" s="268" t="s">
        <v>79</v>
      </c>
      <c r="D53" s="250">
        <v>1195000</v>
      </c>
      <c r="E53" s="251">
        <v>1195000</v>
      </c>
      <c r="F53" s="252">
        <v>0</v>
      </c>
      <c r="G53" s="250">
        <v>1195000</v>
      </c>
      <c r="H53" s="251">
        <v>1195000</v>
      </c>
      <c r="I53" s="252">
        <v>0</v>
      </c>
      <c r="J53" s="252">
        <v>30225.5</v>
      </c>
      <c r="K53" s="252">
        <v>0</v>
      </c>
      <c r="L53" s="270">
        <v>2.5293305439330543E-2</v>
      </c>
      <c r="M53" s="271" t="e">
        <v>#DIV/0!</v>
      </c>
      <c r="N53" s="272">
        <v>2.5293305439330543E-2</v>
      </c>
      <c r="O53" s="273">
        <v>2.5293305439330543E-2</v>
      </c>
      <c r="P53" s="271" t="s">
        <v>45</v>
      </c>
      <c r="Q53" s="272">
        <v>2.5293305439330543E-2</v>
      </c>
    </row>
    <row r="54" spans="1:17" x14ac:dyDescent="0.3">
      <c r="A54" s="182"/>
      <c r="B54" s="249" t="s">
        <v>171</v>
      </c>
      <c r="C54" s="268" t="s">
        <v>79</v>
      </c>
      <c r="D54" s="274">
        <v>2400000</v>
      </c>
      <c r="E54" s="275">
        <v>1050000</v>
      </c>
      <c r="F54" s="276">
        <v>1350000</v>
      </c>
      <c r="G54" s="274">
        <v>2400000</v>
      </c>
      <c r="H54" s="275">
        <v>1050000</v>
      </c>
      <c r="I54" s="276">
        <v>1350000</v>
      </c>
      <c r="J54" s="277">
        <v>301186.8</v>
      </c>
      <c r="K54" s="276">
        <v>1349996.67</v>
      </c>
      <c r="L54" s="270">
        <v>0.28684457142857139</v>
      </c>
      <c r="M54" s="271">
        <v>0.9999975333333333</v>
      </c>
      <c r="N54" s="272">
        <v>0.68799311249999995</v>
      </c>
      <c r="O54" s="273">
        <v>0.28684457142857139</v>
      </c>
      <c r="P54" s="271">
        <v>0.9999975333333333</v>
      </c>
      <c r="Q54" s="272">
        <v>0.68799311249999995</v>
      </c>
    </row>
    <row r="55" spans="1:17" ht="19.5" customHeight="1" x14ac:dyDescent="0.3">
      <c r="A55" s="182"/>
      <c r="B55" s="257" t="s">
        <v>295</v>
      </c>
      <c r="C55" s="268"/>
      <c r="D55" s="216">
        <v>1650000</v>
      </c>
      <c r="E55" s="185">
        <v>300000</v>
      </c>
      <c r="F55" s="186">
        <v>1350000</v>
      </c>
      <c r="G55" s="341">
        <v>1650000</v>
      </c>
      <c r="H55" s="185">
        <v>300000</v>
      </c>
      <c r="I55" s="186">
        <v>1350000</v>
      </c>
      <c r="J55" s="185">
        <v>301186.8</v>
      </c>
      <c r="K55" s="186">
        <v>1349996.67</v>
      </c>
      <c r="L55" s="189">
        <v>1.0039560000000001</v>
      </c>
      <c r="M55" s="190">
        <v>0.9999975333333333</v>
      </c>
      <c r="N55" s="191">
        <v>1.0007172545454546</v>
      </c>
      <c r="O55" s="227">
        <v>1.0039560000000001</v>
      </c>
      <c r="P55" s="190">
        <v>0.9999975333333333</v>
      </c>
      <c r="Q55" s="191">
        <v>1.0007172545454546</v>
      </c>
    </row>
    <row r="56" spans="1:17" x14ac:dyDescent="0.3">
      <c r="A56" s="182"/>
      <c r="B56" s="257" t="s">
        <v>172</v>
      </c>
      <c r="C56" s="268"/>
      <c r="D56" s="216">
        <v>750000</v>
      </c>
      <c r="E56" s="185">
        <v>750000</v>
      </c>
      <c r="F56" s="186">
        <v>0</v>
      </c>
      <c r="G56" s="216">
        <v>750000</v>
      </c>
      <c r="H56" s="185">
        <v>750000</v>
      </c>
      <c r="I56" s="186">
        <v>0</v>
      </c>
      <c r="J56" s="266">
        <v>0</v>
      </c>
      <c r="K56" s="186">
        <v>0</v>
      </c>
      <c r="L56" s="189">
        <v>0</v>
      </c>
      <c r="M56" s="190" t="e">
        <v>#DIV/0!</v>
      </c>
      <c r="N56" s="191">
        <v>0</v>
      </c>
      <c r="O56" s="227">
        <v>0</v>
      </c>
      <c r="P56" s="190" t="s">
        <v>45</v>
      </c>
      <c r="Q56" s="191">
        <v>0</v>
      </c>
    </row>
    <row r="57" spans="1:17" hidden="1" x14ac:dyDescent="0.3">
      <c r="A57" s="182"/>
      <c r="B57" s="257" t="s">
        <v>173</v>
      </c>
      <c r="C57" s="268"/>
      <c r="D57" s="216">
        <v>0</v>
      </c>
      <c r="E57" s="185"/>
      <c r="F57" s="186">
        <v>0</v>
      </c>
      <c r="G57" s="216">
        <v>0</v>
      </c>
      <c r="H57" s="185"/>
      <c r="I57" s="186">
        <v>0</v>
      </c>
      <c r="J57" s="266">
        <v>0</v>
      </c>
      <c r="K57" s="186">
        <v>0</v>
      </c>
      <c r="L57" s="189" t="e">
        <v>#DIV/0!</v>
      </c>
      <c r="M57" s="190" t="e">
        <v>#DIV/0!</v>
      </c>
      <c r="N57" s="191" t="e">
        <v>#DIV/0!</v>
      </c>
      <c r="O57" s="227" t="s">
        <v>45</v>
      </c>
      <c r="P57" s="190" t="s">
        <v>45</v>
      </c>
      <c r="Q57" s="191" t="s">
        <v>45</v>
      </c>
    </row>
    <row r="58" spans="1:17" hidden="1" x14ac:dyDescent="0.3">
      <c r="A58" s="182"/>
      <c r="B58" s="278" t="s">
        <v>174</v>
      </c>
      <c r="C58" s="268" t="s">
        <v>79</v>
      </c>
      <c r="D58" s="216">
        <v>0</v>
      </c>
      <c r="E58" s="277"/>
      <c r="F58" s="276"/>
      <c r="G58" s="216">
        <v>0</v>
      </c>
      <c r="H58" s="277"/>
      <c r="I58" s="276"/>
      <c r="J58" s="277"/>
      <c r="K58" s="276"/>
      <c r="L58" s="189" t="e">
        <v>#DIV/0!</v>
      </c>
      <c r="M58" s="190" t="e">
        <v>#DIV/0!</v>
      </c>
      <c r="N58" s="191" t="e">
        <v>#DIV/0!</v>
      </c>
      <c r="O58" s="227" t="s">
        <v>45</v>
      </c>
      <c r="P58" s="190" t="s">
        <v>45</v>
      </c>
      <c r="Q58" s="191" t="s">
        <v>45</v>
      </c>
    </row>
    <row r="59" spans="1:17" s="445" customFormat="1" x14ac:dyDescent="0.3">
      <c r="A59" s="303"/>
      <c r="B59" s="279" t="s">
        <v>89</v>
      </c>
      <c r="C59" s="280" t="s">
        <v>79</v>
      </c>
      <c r="D59" s="281">
        <v>25000</v>
      </c>
      <c r="E59" s="443">
        <v>25000</v>
      </c>
      <c r="F59" s="444">
        <v>0</v>
      </c>
      <c r="G59" s="281">
        <v>25000</v>
      </c>
      <c r="H59" s="443">
        <v>25000</v>
      </c>
      <c r="I59" s="444">
        <v>0</v>
      </c>
      <c r="J59" s="443">
        <v>0</v>
      </c>
      <c r="K59" s="444">
        <v>0</v>
      </c>
      <c r="L59" s="282">
        <v>0</v>
      </c>
      <c r="M59" s="283" t="e">
        <v>#DIV/0!</v>
      </c>
      <c r="N59" s="284">
        <v>0</v>
      </c>
      <c r="O59" s="285">
        <v>0</v>
      </c>
      <c r="P59" s="283" t="s">
        <v>45</v>
      </c>
      <c r="Q59" s="284">
        <v>0</v>
      </c>
    </row>
    <row r="60" spans="1:17" x14ac:dyDescent="0.3">
      <c r="A60" s="182"/>
      <c r="B60" s="257" t="s">
        <v>90</v>
      </c>
      <c r="C60" s="268"/>
      <c r="D60" s="216">
        <v>25000</v>
      </c>
      <c r="E60" s="185">
        <v>25000</v>
      </c>
      <c r="F60" s="186">
        <v>0</v>
      </c>
      <c r="G60" s="216">
        <v>25000</v>
      </c>
      <c r="H60" s="185">
        <v>25000</v>
      </c>
      <c r="I60" s="186">
        <v>0</v>
      </c>
      <c r="J60" s="185">
        <v>0</v>
      </c>
      <c r="K60" s="186">
        <v>0</v>
      </c>
      <c r="L60" s="231">
        <v>0</v>
      </c>
      <c r="M60" s="232" t="e">
        <v>#DIV/0!</v>
      </c>
      <c r="N60" s="233">
        <v>0</v>
      </c>
      <c r="O60" s="286">
        <v>0</v>
      </c>
      <c r="P60" s="232" t="s">
        <v>45</v>
      </c>
      <c r="Q60" s="233">
        <v>0</v>
      </c>
    </row>
    <row r="61" spans="1:17" x14ac:dyDescent="0.3">
      <c r="A61" s="182"/>
      <c r="B61" s="287" t="s">
        <v>175</v>
      </c>
      <c r="C61" s="280" t="s">
        <v>79</v>
      </c>
      <c r="D61" s="288">
        <v>286000</v>
      </c>
      <c r="E61" s="210">
        <v>286000</v>
      </c>
      <c r="F61" s="211">
        <v>0</v>
      </c>
      <c r="G61" s="288">
        <v>286000</v>
      </c>
      <c r="H61" s="210">
        <v>286000</v>
      </c>
      <c r="I61" s="211">
        <v>0</v>
      </c>
      <c r="J61" s="210">
        <v>121530</v>
      </c>
      <c r="K61" s="211">
        <v>0</v>
      </c>
      <c r="L61" s="289">
        <v>0.42493006993006993</v>
      </c>
      <c r="M61" s="290" t="e">
        <v>#DIV/0!</v>
      </c>
      <c r="N61" s="291">
        <v>0.42493006993006993</v>
      </c>
      <c r="O61" s="290">
        <v>0.42493006993006993</v>
      </c>
      <c r="P61" s="290" t="s">
        <v>45</v>
      </c>
      <c r="Q61" s="291">
        <v>0.42493006993006993</v>
      </c>
    </row>
    <row r="62" spans="1:17" x14ac:dyDescent="0.3">
      <c r="A62" s="182"/>
      <c r="B62" s="257" t="s">
        <v>176</v>
      </c>
      <c r="C62" s="268"/>
      <c r="D62" s="258">
        <v>176000</v>
      </c>
      <c r="E62" s="259">
        <v>176000</v>
      </c>
      <c r="F62" s="261">
        <v>0</v>
      </c>
      <c r="G62" s="258">
        <v>176000</v>
      </c>
      <c r="H62" s="259">
        <v>176000</v>
      </c>
      <c r="I62" s="261">
        <v>0</v>
      </c>
      <c r="J62" s="185">
        <v>121530</v>
      </c>
      <c r="K62" s="186">
        <v>0</v>
      </c>
      <c r="L62" s="223">
        <v>0.69051136363636367</v>
      </c>
      <c r="M62" s="224" t="e">
        <v>#DIV/0!</v>
      </c>
      <c r="N62" s="225">
        <v>0.69051136363636367</v>
      </c>
      <c r="O62" s="226">
        <v>0.69051136363636367</v>
      </c>
      <c r="P62" s="224" t="s">
        <v>45</v>
      </c>
      <c r="Q62" s="225">
        <v>0.69051136363636367</v>
      </c>
    </row>
    <row r="63" spans="1:17" x14ac:dyDescent="0.3">
      <c r="A63" s="182"/>
      <c r="B63" s="257" t="s">
        <v>177</v>
      </c>
      <c r="C63" s="268"/>
      <c r="D63" s="258">
        <v>60000</v>
      </c>
      <c r="E63" s="259">
        <v>60000</v>
      </c>
      <c r="F63" s="261">
        <v>0</v>
      </c>
      <c r="G63" s="258">
        <v>60000</v>
      </c>
      <c r="H63" s="259">
        <v>60000</v>
      </c>
      <c r="I63" s="261">
        <v>0</v>
      </c>
      <c r="J63" s="185">
        <v>0</v>
      </c>
      <c r="K63" s="186">
        <v>0</v>
      </c>
      <c r="L63" s="189">
        <v>0</v>
      </c>
      <c r="M63" s="190" t="e">
        <v>#DIV/0!</v>
      </c>
      <c r="N63" s="191">
        <v>0</v>
      </c>
      <c r="O63" s="227">
        <v>0</v>
      </c>
      <c r="P63" s="190" t="s">
        <v>45</v>
      </c>
      <c r="Q63" s="191">
        <v>0</v>
      </c>
    </row>
    <row r="64" spans="1:17" x14ac:dyDescent="0.3">
      <c r="A64" s="182"/>
      <c r="B64" s="292" t="s">
        <v>178</v>
      </c>
      <c r="C64" s="293"/>
      <c r="D64" s="294">
        <v>50000</v>
      </c>
      <c r="E64" s="295">
        <v>50000</v>
      </c>
      <c r="F64" s="446">
        <v>0</v>
      </c>
      <c r="G64" s="294">
        <v>50000</v>
      </c>
      <c r="H64" s="295">
        <v>50000</v>
      </c>
      <c r="I64" s="446">
        <v>0</v>
      </c>
      <c r="J64" s="185">
        <v>0</v>
      </c>
      <c r="K64" s="186">
        <v>0</v>
      </c>
      <c r="L64" s="231">
        <v>0</v>
      </c>
      <c r="M64" s="232" t="e">
        <v>#DIV/0!</v>
      </c>
      <c r="N64" s="233">
        <v>0</v>
      </c>
      <c r="O64" s="286">
        <v>0</v>
      </c>
      <c r="P64" s="232" t="s">
        <v>45</v>
      </c>
      <c r="Q64" s="233">
        <v>0</v>
      </c>
    </row>
    <row r="65" spans="1:19" s="445" customFormat="1" x14ac:dyDescent="0.3">
      <c r="A65" s="303"/>
      <c r="B65" s="296" t="s">
        <v>179</v>
      </c>
      <c r="C65" s="280" t="s">
        <v>81</v>
      </c>
      <c r="D65" s="297">
        <v>75000</v>
      </c>
      <c r="E65" s="298">
        <v>75000</v>
      </c>
      <c r="F65" s="211">
        <v>0</v>
      </c>
      <c r="G65" s="297">
        <v>75000</v>
      </c>
      <c r="H65" s="298">
        <v>75000</v>
      </c>
      <c r="I65" s="211">
        <v>0</v>
      </c>
      <c r="J65" s="210">
        <v>0</v>
      </c>
      <c r="K65" s="211">
        <v>0</v>
      </c>
      <c r="L65" s="289">
        <v>0</v>
      </c>
      <c r="M65" s="290" t="e">
        <v>#DIV/0!</v>
      </c>
      <c r="N65" s="291">
        <v>0</v>
      </c>
      <c r="O65" s="290">
        <v>0</v>
      </c>
      <c r="P65" s="290" t="s">
        <v>45</v>
      </c>
      <c r="Q65" s="291">
        <v>0</v>
      </c>
    </row>
    <row r="66" spans="1:19" s="166" customFormat="1" x14ac:dyDescent="0.35">
      <c r="A66" s="173"/>
      <c r="B66" s="260" t="s">
        <v>180</v>
      </c>
      <c r="C66" s="244"/>
      <c r="D66" s="258">
        <v>75000</v>
      </c>
      <c r="E66" s="259">
        <v>75000</v>
      </c>
      <c r="F66" s="261">
        <v>0</v>
      </c>
      <c r="G66" s="258">
        <v>75000</v>
      </c>
      <c r="H66" s="259">
        <v>75000</v>
      </c>
      <c r="I66" s="261">
        <v>0</v>
      </c>
      <c r="J66" s="259">
        <v>0</v>
      </c>
      <c r="K66" s="261">
        <v>0</v>
      </c>
      <c r="L66" s="299">
        <v>0</v>
      </c>
      <c r="M66" s="300" t="e">
        <v>#DIV/0!</v>
      </c>
      <c r="N66" s="301">
        <v>0</v>
      </c>
      <c r="O66" s="302">
        <v>0</v>
      </c>
      <c r="P66" s="300" t="s">
        <v>45</v>
      </c>
      <c r="Q66" s="301">
        <v>0</v>
      </c>
    </row>
    <row r="67" spans="1:19" s="445" customFormat="1" x14ac:dyDescent="0.3">
      <c r="A67" s="303"/>
      <c r="B67" s="279" t="s">
        <v>181</v>
      </c>
      <c r="C67" s="280"/>
      <c r="D67" s="304">
        <v>1032851</v>
      </c>
      <c r="E67" s="305">
        <v>460000</v>
      </c>
      <c r="F67" s="306">
        <v>572851</v>
      </c>
      <c r="G67" s="304">
        <v>1032851</v>
      </c>
      <c r="H67" s="305">
        <v>460000</v>
      </c>
      <c r="I67" s="306">
        <v>572851</v>
      </c>
      <c r="J67" s="305">
        <v>13917.490000000002</v>
      </c>
      <c r="K67" s="306">
        <v>0</v>
      </c>
      <c r="L67" s="307">
        <v>3.0255413043478264E-2</v>
      </c>
      <c r="M67" s="308">
        <v>0</v>
      </c>
      <c r="N67" s="309">
        <v>1.3474828411842561E-2</v>
      </c>
      <c r="O67" s="310">
        <v>3.0255413043478264E-2</v>
      </c>
      <c r="P67" s="308">
        <v>0</v>
      </c>
      <c r="Q67" s="309">
        <v>1.3474828411842561E-2</v>
      </c>
    </row>
    <row r="68" spans="1:19" s="166" customFormat="1" x14ac:dyDescent="0.35">
      <c r="A68" s="173"/>
      <c r="B68" s="260" t="s">
        <v>182</v>
      </c>
      <c r="C68" s="244" t="s">
        <v>81</v>
      </c>
      <c r="D68" s="311">
        <v>572851</v>
      </c>
      <c r="E68" s="312">
        <v>0</v>
      </c>
      <c r="F68" s="313">
        <v>572851</v>
      </c>
      <c r="G68" s="311">
        <v>572851</v>
      </c>
      <c r="H68" s="312">
        <v>0</v>
      </c>
      <c r="I68" s="313">
        <v>572851</v>
      </c>
      <c r="J68" s="259">
        <v>0</v>
      </c>
      <c r="K68" s="261">
        <v>0</v>
      </c>
      <c r="L68" s="299" t="e">
        <v>#DIV/0!</v>
      </c>
      <c r="M68" s="300">
        <v>0</v>
      </c>
      <c r="N68" s="301">
        <v>0</v>
      </c>
      <c r="O68" s="302" t="s">
        <v>45</v>
      </c>
      <c r="P68" s="300">
        <v>0</v>
      </c>
      <c r="Q68" s="301">
        <v>0</v>
      </c>
    </row>
    <row r="69" spans="1:19" x14ac:dyDescent="0.3">
      <c r="A69" s="182"/>
      <c r="B69" s="260" t="s">
        <v>183</v>
      </c>
      <c r="C69" s="244" t="s">
        <v>79</v>
      </c>
      <c r="D69" s="258">
        <v>60000</v>
      </c>
      <c r="E69" s="259">
        <v>60000</v>
      </c>
      <c r="F69" s="261">
        <v>0</v>
      </c>
      <c r="G69" s="258">
        <v>60000</v>
      </c>
      <c r="H69" s="259">
        <v>60000</v>
      </c>
      <c r="I69" s="261">
        <v>0</v>
      </c>
      <c r="J69" s="259">
        <v>0</v>
      </c>
      <c r="K69" s="261">
        <v>0</v>
      </c>
      <c r="L69" s="189">
        <v>0</v>
      </c>
      <c r="M69" s="190" t="e">
        <v>#DIV/0!</v>
      </c>
      <c r="N69" s="191">
        <v>0</v>
      </c>
      <c r="O69" s="227">
        <v>0</v>
      </c>
      <c r="P69" s="190" t="s">
        <v>45</v>
      </c>
      <c r="Q69" s="191">
        <v>0</v>
      </c>
    </row>
    <row r="70" spans="1:19" x14ac:dyDescent="0.3">
      <c r="A70" s="182"/>
      <c r="B70" s="257" t="s">
        <v>184</v>
      </c>
      <c r="C70" s="268" t="s">
        <v>79</v>
      </c>
      <c r="D70" s="216">
        <v>300000</v>
      </c>
      <c r="E70" s="185">
        <v>300000</v>
      </c>
      <c r="F70" s="186">
        <v>0</v>
      </c>
      <c r="G70" s="216">
        <v>300000</v>
      </c>
      <c r="H70" s="185">
        <v>300000</v>
      </c>
      <c r="I70" s="186">
        <v>0</v>
      </c>
      <c r="J70" s="259">
        <v>0</v>
      </c>
      <c r="K70" s="261">
        <v>0</v>
      </c>
      <c r="L70" s="189">
        <v>0</v>
      </c>
      <c r="M70" s="190" t="e">
        <v>#DIV/0!</v>
      </c>
      <c r="N70" s="191">
        <v>0</v>
      </c>
      <c r="O70" s="227">
        <v>0</v>
      </c>
      <c r="P70" s="190" t="s">
        <v>45</v>
      </c>
      <c r="Q70" s="191">
        <v>0</v>
      </c>
    </row>
    <row r="71" spans="1:19" x14ac:dyDescent="0.3">
      <c r="A71" s="182"/>
      <c r="B71" s="257" t="s">
        <v>185</v>
      </c>
      <c r="C71" s="268" t="s">
        <v>79</v>
      </c>
      <c r="D71" s="216">
        <v>50000</v>
      </c>
      <c r="E71" s="185">
        <v>50000</v>
      </c>
      <c r="F71" s="186">
        <v>0</v>
      </c>
      <c r="G71" s="216">
        <v>50000</v>
      </c>
      <c r="H71" s="185">
        <v>50000</v>
      </c>
      <c r="I71" s="186">
        <v>0</v>
      </c>
      <c r="J71" s="259">
        <v>13917.490000000002</v>
      </c>
      <c r="K71" s="261">
        <v>0</v>
      </c>
      <c r="L71" s="189">
        <v>0.27834980000000004</v>
      </c>
      <c r="M71" s="190" t="e">
        <v>#DIV/0!</v>
      </c>
      <c r="N71" s="191">
        <v>0.27834980000000004</v>
      </c>
      <c r="O71" s="227">
        <v>0.27834980000000004</v>
      </c>
      <c r="P71" s="190" t="s">
        <v>45</v>
      </c>
      <c r="Q71" s="191">
        <v>0.27834980000000004</v>
      </c>
    </row>
    <row r="72" spans="1:19" x14ac:dyDescent="0.3">
      <c r="A72" s="182"/>
      <c r="B72" s="257" t="s">
        <v>186</v>
      </c>
      <c r="C72" s="268" t="s">
        <v>79</v>
      </c>
      <c r="D72" s="216">
        <v>30000</v>
      </c>
      <c r="E72" s="185">
        <v>30000</v>
      </c>
      <c r="F72" s="186">
        <v>0</v>
      </c>
      <c r="G72" s="216">
        <v>30000</v>
      </c>
      <c r="H72" s="185">
        <v>30000</v>
      </c>
      <c r="I72" s="186">
        <v>0</v>
      </c>
      <c r="J72" s="259">
        <v>0</v>
      </c>
      <c r="K72" s="261">
        <v>0</v>
      </c>
      <c r="L72" s="189">
        <v>0</v>
      </c>
      <c r="M72" s="190" t="e">
        <v>#DIV/0!</v>
      </c>
      <c r="N72" s="191">
        <v>0</v>
      </c>
      <c r="O72" s="227">
        <v>0</v>
      </c>
      <c r="P72" s="190" t="s">
        <v>45</v>
      </c>
      <c r="Q72" s="191">
        <v>0</v>
      </c>
    </row>
    <row r="73" spans="1:19" x14ac:dyDescent="0.3">
      <c r="A73" s="314"/>
      <c r="B73" s="257" t="s">
        <v>187</v>
      </c>
      <c r="C73" s="315" t="s">
        <v>79</v>
      </c>
      <c r="D73" s="193">
        <v>20000</v>
      </c>
      <c r="E73" s="316">
        <v>20000</v>
      </c>
      <c r="F73" s="317">
        <v>0</v>
      </c>
      <c r="G73" s="193">
        <v>20000</v>
      </c>
      <c r="H73" s="316">
        <v>20000</v>
      </c>
      <c r="I73" s="317">
        <v>0</v>
      </c>
      <c r="J73" s="259">
        <v>0</v>
      </c>
      <c r="K73" s="261">
        <v>0</v>
      </c>
      <c r="L73" s="196">
        <v>0</v>
      </c>
      <c r="M73" s="197" t="e">
        <v>#DIV/0!</v>
      </c>
      <c r="N73" s="198">
        <v>0</v>
      </c>
      <c r="O73" s="199">
        <v>0</v>
      </c>
      <c r="P73" s="197" t="s">
        <v>45</v>
      </c>
      <c r="Q73" s="198">
        <v>0</v>
      </c>
    </row>
    <row r="74" spans="1:19" s="166" customFormat="1" x14ac:dyDescent="0.35">
      <c r="A74" s="165"/>
      <c r="B74" s="174" t="s">
        <v>91</v>
      </c>
      <c r="C74" s="458"/>
      <c r="D74" s="202">
        <v>630000</v>
      </c>
      <c r="E74" s="202">
        <v>630000</v>
      </c>
      <c r="F74" s="203">
        <v>0</v>
      </c>
      <c r="G74" s="202">
        <v>630000</v>
      </c>
      <c r="H74" s="202">
        <v>630000</v>
      </c>
      <c r="I74" s="203">
        <v>0</v>
      </c>
      <c r="J74" s="202">
        <v>0</v>
      </c>
      <c r="K74" s="203">
        <v>0</v>
      </c>
      <c r="L74" s="204">
        <v>0</v>
      </c>
      <c r="M74" s="205" t="e">
        <v>#DIV/0!</v>
      </c>
      <c r="N74" s="206">
        <v>0</v>
      </c>
      <c r="O74" s="342">
        <v>0</v>
      </c>
      <c r="P74" s="180" t="s">
        <v>45</v>
      </c>
      <c r="Q74" s="181">
        <v>0</v>
      </c>
    </row>
    <row r="75" spans="1:19" s="166" customFormat="1" hidden="1" x14ac:dyDescent="0.35">
      <c r="A75" s="173"/>
      <c r="B75" s="318" t="s">
        <v>188</v>
      </c>
      <c r="C75" s="319" t="s">
        <v>79</v>
      </c>
      <c r="D75" s="320">
        <v>0</v>
      </c>
      <c r="E75" s="245"/>
      <c r="F75" s="246"/>
      <c r="G75" s="320">
        <v>0</v>
      </c>
      <c r="H75" s="480"/>
      <c r="I75" s="481"/>
      <c r="J75" s="480"/>
      <c r="K75" s="481"/>
      <c r="L75" s="385" t="e">
        <v>#DIV/0!</v>
      </c>
      <c r="M75" s="349" t="e">
        <v>#DIV/0!</v>
      </c>
      <c r="N75" s="350" t="e">
        <v>#DIV/0!</v>
      </c>
      <c r="O75" s="348" t="s">
        <v>45</v>
      </c>
      <c r="P75" s="349" t="s">
        <v>45</v>
      </c>
      <c r="Q75" s="350" t="s">
        <v>45</v>
      </c>
    </row>
    <row r="76" spans="1:19" s="166" customFormat="1" ht="17.25" customHeight="1" x14ac:dyDescent="0.35">
      <c r="A76" s="173"/>
      <c r="B76" s="321" t="s">
        <v>92</v>
      </c>
      <c r="C76" s="319"/>
      <c r="D76" s="322">
        <v>15000</v>
      </c>
      <c r="E76" s="322">
        <v>15000</v>
      </c>
      <c r="F76" s="323">
        <v>0</v>
      </c>
      <c r="G76" s="322">
        <v>15000</v>
      </c>
      <c r="H76" s="322">
        <v>15000</v>
      </c>
      <c r="I76" s="323">
        <v>0</v>
      </c>
      <c r="J76" s="322">
        <v>0</v>
      </c>
      <c r="K76" s="323">
        <v>0</v>
      </c>
      <c r="L76" s="212">
        <v>0</v>
      </c>
      <c r="M76" s="213" t="e">
        <v>#DIV/0!</v>
      </c>
      <c r="N76" s="214">
        <v>0</v>
      </c>
      <c r="O76" s="482">
        <v>0</v>
      </c>
      <c r="P76" s="424" t="s">
        <v>45</v>
      </c>
      <c r="Q76" s="425">
        <v>0</v>
      </c>
    </row>
    <row r="77" spans="1:19" s="384" customFormat="1" x14ac:dyDescent="0.3">
      <c r="A77" s="324"/>
      <c r="B77" s="325" t="s">
        <v>189</v>
      </c>
      <c r="C77" s="326" t="s">
        <v>81</v>
      </c>
      <c r="D77" s="258">
        <v>15000</v>
      </c>
      <c r="E77" s="295">
        <v>15000</v>
      </c>
      <c r="F77" s="327">
        <v>0</v>
      </c>
      <c r="G77" s="258">
        <v>15000</v>
      </c>
      <c r="H77" s="295">
        <v>15000</v>
      </c>
      <c r="I77" s="327">
        <v>0</v>
      </c>
      <c r="J77" s="259">
        <v>0</v>
      </c>
      <c r="K77" s="186">
        <v>0</v>
      </c>
      <c r="L77" s="231">
        <v>0</v>
      </c>
      <c r="M77" s="232" t="e">
        <v>#DIV/0!</v>
      </c>
      <c r="N77" s="233">
        <v>0</v>
      </c>
      <c r="O77" s="286">
        <v>0</v>
      </c>
      <c r="P77" s="232" t="s">
        <v>45</v>
      </c>
      <c r="Q77" s="233">
        <v>0</v>
      </c>
      <c r="S77" s="164"/>
    </row>
    <row r="78" spans="1:19" ht="17.25" customHeight="1" x14ac:dyDescent="0.3">
      <c r="A78" s="182"/>
      <c r="B78" s="328" t="s">
        <v>190</v>
      </c>
      <c r="C78" s="329" t="s">
        <v>79</v>
      </c>
      <c r="D78" s="210">
        <v>615000</v>
      </c>
      <c r="E78" s="210">
        <v>615000</v>
      </c>
      <c r="F78" s="211">
        <v>0</v>
      </c>
      <c r="G78" s="210">
        <v>615000</v>
      </c>
      <c r="H78" s="210">
        <v>615000</v>
      </c>
      <c r="I78" s="211">
        <v>0</v>
      </c>
      <c r="J78" s="210">
        <v>0</v>
      </c>
      <c r="K78" s="211">
        <v>0</v>
      </c>
      <c r="L78" s="212">
        <v>0</v>
      </c>
      <c r="M78" s="213" t="e">
        <v>#DIV/0!</v>
      </c>
      <c r="N78" s="214">
        <v>0</v>
      </c>
      <c r="O78" s="213">
        <v>0</v>
      </c>
      <c r="P78" s="213" t="s">
        <v>45</v>
      </c>
      <c r="Q78" s="214">
        <v>0</v>
      </c>
    </row>
    <row r="79" spans="1:19" x14ac:dyDescent="0.3">
      <c r="A79" s="182"/>
      <c r="B79" s="330" t="s">
        <v>191</v>
      </c>
      <c r="C79" s="184"/>
      <c r="D79" s="258">
        <v>250000</v>
      </c>
      <c r="E79" s="259">
        <v>250000</v>
      </c>
      <c r="F79" s="261">
        <v>0</v>
      </c>
      <c r="G79" s="258">
        <v>250000</v>
      </c>
      <c r="H79" s="259">
        <v>250000</v>
      </c>
      <c r="I79" s="261">
        <v>0</v>
      </c>
      <c r="J79" s="259">
        <v>0</v>
      </c>
      <c r="K79" s="186">
        <v>0</v>
      </c>
      <c r="L79" s="223">
        <v>0</v>
      </c>
      <c r="M79" s="224" t="e">
        <v>#DIV/0!</v>
      </c>
      <c r="N79" s="225">
        <v>0</v>
      </c>
      <c r="O79" s="226">
        <v>0</v>
      </c>
      <c r="P79" s="224" t="s">
        <v>45</v>
      </c>
      <c r="Q79" s="225">
        <v>0</v>
      </c>
      <c r="S79" s="483"/>
    </row>
    <row r="80" spans="1:19" x14ac:dyDescent="0.3">
      <c r="A80" s="182"/>
      <c r="B80" s="330" t="s">
        <v>192</v>
      </c>
      <c r="C80" s="319"/>
      <c r="D80" s="258">
        <v>150000</v>
      </c>
      <c r="E80" s="259">
        <v>150000</v>
      </c>
      <c r="F80" s="261">
        <v>0</v>
      </c>
      <c r="G80" s="258">
        <v>150000</v>
      </c>
      <c r="H80" s="259">
        <v>150000</v>
      </c>
      <c r="I80" s="261">
        <v>0</v>
      </c>
      <c r="J80" s="259">
        <v>0</v>
      </c>
      <c r="K80" s="186">
        <v>0</v>
      </c>
      <c r="L80" s="189">
        <v>0</v>
      </c>
      <c r="M80" s="190" t="e">
        <v>#DIV/0!</v>
      </c>
      <c r="N80" s="191">
        <v>0</v>
      </c>
      <c r="O80" s="227">
        <v>0</v>
      </c>
      <c r="P80" s="190" t="s">
        <v>45</v>
      </c>
      <c r="Q80" s="191">
        <v>0</v>
      </c>
    </row>
    <row r="81" spans="1:19" x14ac:dyDescent="0.3">
      <c r="A81" s="182"/>
      <c r="B81" s="215" t="s">
        <v>193</v>
      </c>
      <c r="C81" s="184"/>
      <c r="D81" s="258">
        <v>50000</v>
      </c>
      <c r="E81" s="259">
        <v>50000</v>
      </c>
      <c r="F81" s="186">
        <v>0</v>
      </c>
      <c r="G81" s="258">
        <v>50000</v>
      </c>
      <c r="H81" s="259">
        <v>50000</v>
      </c>
      <c r="I81" s="186">
        <v>0</v>
      </c>
      <c r="J81" s="259">
        <v>0</v>
      </c>
      <c r="K81" s="186">
        <v>0</v>
      </c>
      <c r="L81" s="189">
        <v>0</v>
      </c>
      <c r="M81" s="190" t="e">
        <v>#DIV/0!</v>
      </c>
      <c r="N81" s="191">
        <v>0</v>
      </c>
      <c r="O81" s="227">
        <v>0</v>
      </c>
      <c r="P81" s="190" t="s">
        <v>45</v>
      </c>
      <c r="Q81" s="191">
        <v>0</v>
      </c>
    </row>
    <row r="82" spans="1:19" ht="28" x14ac:dyDescent="0.3">
      <c r="A82" s="182"/>
      <c r="B82" s="215" t="s">
        <v>194</v>
      </c>
      <c r="C82" s="319"/>
      <c r="D82" s="258">
        <v>60000</v>
      </c>
      <c r="E82" s="259">
        <v>60000</v>
      </c>
      <c r="F82" s="261">
        <v>0</v>
      </c>
      <c r="G82" s="258">
        <v>60000</v>
      </c>
      <c r="H82" s="259">
        <v>60000</v>
      </c>
      <c r="I82" s="261">
        <v>0</v>
      </c>
      <c r="J82" s="259">
        <v>0</v>
      </c>
      <c r="K82" s="261">
        <v>0</v>
      </c>
      <c r="L82" s="262">
        <v>0</v>
      </c>
      <c r="M82" s="263" t="e">
        <v>#DIV/0!</v>
      </c>
      <c r="N82" s="264">
        <v>0</v>
      </c>
      <c r="O82" s="265">
        <v>0</v>
      </c>
      <c r="P82" s="263" t="s">
        <v>45</v>
      </c>
      <c r="Q82" s="264">
        <v>0</v>
      </c>
      <c r="S82" s="166"/>
    </row>
    <row r="83" spans="1:19" x14ac:dyDescent="0.3">
      <c r="A83" s="182"/>
      <c r="B83" s="215" t="s">
        <v>195</v>
      </c>
      <c r="C83" s="184"/>
      <c r="D83" s="258">
        <v>45000</v>
      </c>
      <c r="E83" s="259">
        <v>45000</v>
      </c>
      <c r="F83" s="186">
        <v>0</v>
      </c>
      <c r="G83" s="258">
        <v>45000</v>
      </c>
      <c r="H83" s="259">
        <v>45000</v>
      </c>
      <c r="I83" s="186">
        <v>0</v>
      </c>
      <c r="J83" s="259">
        <v>0</v>
      </c>
      <c r="K83" s="186">
        <v>0</v>
      </c>
      <c r="L83" s="189">
        <v>0</v>
      </c>
      <c r="M83" s="190" t="e">
        <v>#DIV/0!</v>
      </c>
      <c r="N83" s="191">
        <v>0</v>
      </c>
      <c r="O83" s="227">
        <v>0</v>
      </c>
      <c r="P83" s="190" t="s">
        <v>45</v>
      </c>
      <c r="Q83" s="191">
        <v>0</v>
      </c>
    </row>
    <row r="84" spans="1:19" x14ac:dyDescent="0.3">
      <c r="A84" s="182"/>
      <c r="B84" s="215" t="s">
        <v>196</v>
      </c>
      <c r="C84" s="319"/>
      <c r="D84" s="258">
        <v>30000</v>
      </c>
      <c r="E84" s="259">
        <v>30000</v>
      </c>
      <c r="F84" s="186">
        <v>0</v>
      </c>
      <c r="G84" s="258">
        <v>30000</v>
      </c>
      <c r="H84" s="259">
        <v>30000</v>
      </c>
      <c r="I84" s="186">
        <v>0</v>
      </c>
      <c r="J84" s="259">
        <v>0</v>
      </c>
      <c r="K84" s="186">
        <v>0</v>
      </c>
      <c r="L84" s="189">
        <v>0</v>
      </c>
      <c r="M84" s="190" t="e">
        <v>#DIV/0!</v>
      </c>
      <c r="N84" s="191">
        <v>0</v>
      </c>
      <c r="O84" s="227">
        <v>0</v>
      </c>
      <c r="P84" s="190" t="s">
        <v>45</v>
      </c>
      <c r="Q84" s="191">
        <v>0</v>
      </c>
    </row>
    <row r="85" spans="1:19" x14ac:dyDescent="0.3">
      <c r="A85" s="182"/>
      <c r="B85" s="215" t="s">
        <v>88</v>
      </c>
      <c r="C85" s="319"/>
      <c r="D85" s="258">
        <v>30000</v>
      </c>
      <c r="E85" s="259">
        <v>30000</v>
      </c>
      <c r="F85" s="186">
        <v>0</v>
      </c>
      <c r="G85" s="258">
        <v>30000</v>
      </c>
      <c r="H85" s="259">
        <v>30000</v>
      </c>
      <c r="I85" s="186">
        <v>0</v>
      </c>
      <c r="J85" s="259">
        <v>0</v>
      </c>
      <c r="K85" s="186">
        <v>0</v>
      </c>
      <c r="L85" s="196">
        <v>0</v>
      </c>
      <c r="M85" s="197" t="e">
        <v>#DIV/0!</v>
      </c>
      <c r="N85" s="198">
        <v>0</v>
      </c>
      <c r="O85" s="199">
        <v>0</v>
      </c>
      <c r="P85" s="197" t="s">
        <v>45</v>
      </c>
      <c r="Q85" s="198">
        <v>0</v>
      </c>
    </row>
    <row r="86" spans="1:19" s="166" customFormat="1" x14ac:dyDescent="0.35">
      <c r="A86" s="165"/>
      <c r="B86" s="174" t="s">
        <v>197</v>
      </c>
      <c r="C86" s="458"/>
      <c r="D86" s="230">
        <v>3239585</v>
      </c>
      <c r="E86" s="202">
        <v>2012000</v>
      </c>
      <c r="F86" s="203">
        <v>1227585</v>
      </c>
      <c r="G86" s="230">
        <v>3556435</v>
      </c>
      <c r="H86" s="202">
        <v>2478850</v>
      </c>
      <c r="I86" s="203">
        <v>1077585</v>
      </c>
      <c r="J86" s="202">
        <v>162421.46000000002</v>
      </c>
      <c r="K86" s="203">
        <v>135191.4</v>
      </c>
      <c r="L86" s="204">
        <v>6.5522907799987901E-2</v>
      </c>
      <c r="M86" s="205">
        <v>0.12545775971269088</v>
      </c>
      <c r="N86" s="206">
        <v>8.3682918428145028E-2</v>
      </c>
      <c r="O86" s="342">
        <v>6.5522907799987901E-2</v>
      </c>
      <c r="P86" s="180">
        <v>0.12545775971269088</v>
      </c>
      <c r="Q86" s="181">
        <v>8.3682918428145028E-2</v>
      </c>
    </row>
    <row r="87" spans="1:19" x14ac:dyDescent="0.3">
      <c r="A87" s="182"/>
      <c r="B87" s="279" t="s">
        <v>93</v>
      </c>
      <c r="C87" s="268"/>
      <c r="D87" s="304">
        <v>635000</v>
      </c>
      <c r="E87" s="305">
        <v>635000</v>
      </c>
      <c r="F87" s="306">
        <v>0</v>
      </c>
      <c r="G87" s="304">
        <v>635000</v>
      </c>
      <c r="H87" s="305">
        <v>635000</v>
      </c>
      <c r="I87" s="306">
        <v>0</v>
      </c>
      <c r="J87" s="305">
        <v>33763.58</v>
      </c>
      <c r="K87" s="306">
        <v>0</v>
      </c>
      <c r="L87" s="212">
        <v>5.3170992125984258E-2</v>
      </c>
      <c r="M87" s="213" t="e">
        <v>#DIV/0!</v>
      </c>
      <c r="N87" s="214">
        <v>5.3170992125984258E-2</v>
      </c>
      <c r="O87" s="343">
        <v>5.3170992125984258E-2</v>
      </c>
      <c r="P87" s="213" t="s">
        <v>45</v>
      </c>
      <c r="Q87" s="214">
        <v>5.3170992125984258E-2</v>
      </c>
    </row>
    <row r="88" spans="1:19" x14ac:dyDescent="0.3">
      <c r="A88" s="182"/>
      <c r="B88" s="257" t="s">
        <v>198</v>
      </c>
      <c r="C88" s="268" t="s">
        <v>79</v>
      </c>
      <c r="D88" s="258">
        <v>250000</v>
      </c>
      <c r="E88" s="259">
        <v>250000</v>
      </c>
      <c r="F88" s="186">
        <v>0</v>
      </c>
      <c r="G88" s="258">
        <v>250000</v>
      </c>
      <c r="H88" s="259">
        <v>250000</v>
      </c>
      <c r="I88" s="186">
        <v>0</v>
      </c>
      <c r="J88" s="259">
        <v>19836</v>
      </c>
      <c r="K88" s="186">
        <v>0</v>
      </c>
      <c r="L88" s="223">
        <v>7.9343999999999998E-2</v>
      </c>
      <c r="M88" s="224" t="e">
        <v>#DIV/0!</v>
      </c>
      <c r="N88" s="225">
        <v>7.9343999999999998E-2</v>
      </c>
      <c r="O88" s="224">
        <v>7.9343999999999998E-2</v>
      </c>
      <c r="P88" s="224" t="s">
        <v>45</v>
      </c>
      <c r="Q88" s="225">
        <v>7.9343999999999998E-2</v>
      </c>
    </row>
    <row r="89" spans="1:19" x14ac:dyDescent="0.3">
      <c r="A89" s="182"/>
      <c r="B89" s="257" t="s">
        <v>199</v>
      </c>
      <c r="C89" s="268" t="s">
        <v>79</v>
      </c>
      <c r="D89" s="258">
        <v>150000</v>
      </c>
      <c r="E89" s="259">
        <v>150000</v>
      </c>
      <c r="F89" s="186">
        <v>0</v>
      </c>
      <c r="G89" s="258">
        <v>150000</v>
      </c>
      <c r="H89" s="259">
        <v>150000</v>
      </c>
      <c r="I89" s="186">
        <v>0</v>
      </c>
      <c r="J89" s="259">
        <v>13927.58</v>
      </c>
      <c r="K89" s="186">
        <v>0</v>
      </c>
      <c r="L89" s="189">
        <v>9.2850533333333332E-2</v>
      </c>
      <c r="M89" s="190" t="e">
        <v>#DIV/0!</v>
      </c>
      <c r="N89" s="191">
        <v>9.2850533333333332E-2</v>
      </c>
      <c r="O89" s="190">
        <v>9.2850533333333332E-2</v>
      </c>
      <c r="P89" s="190" t="s">
        <v>45</v>
      </c>
      <c r="Q89" s="191">
        <v>9.2850533333333332E-2</v>
      </c>
    </row>
    <row r="90" spans="1:19" x14ac:dyDescent="0.3">
      <c r="A90" s="182"/>
      <c r="B90" s="257" t="s">
        <v>200</v>
      </c>
      <c r="C90" s="244" t="s">
        <v>79</v>
      </c>
      <c r="D90" s="258">
        <v>235000</v>
      </c>
      <c r="E90" s="259">
        <v>235000</v>
      </c>
      <c r="F90" s="261">
        <v>0</v>
      </c>
      <c r="G90" s="258">
        <v>235000</v>
      </c>
      <c r="H90" s="259">
        <v>235000</v>
      </c>
      <c r="I90" s="261">
        <v>0</v>
      </c>
      <c r="J90" s="259">
        <v>0</v>
      </c>
      <c r="K90" s="186">
        <v>0</v>
      </c>
      <c r="L90" s="231">
        <v>0</v>
      </c>
      <c r="M90" s="232" t="e">
        <v>#DIV/0!</v>
      </c>
      <c r="N90" s="233">
        <v>0</v>
      </c>
      <c r="O90" s="232">
        <v>0</v>
      </c>
      <c r="P90" s="232" t="s">
        <v>45</v>
      </c>
      <c r="Q90" s="233">
        <v>0</v>
      </c>
    </row>
    <row r="91" spans="1:19" hidden="1" x14ac:dyDescent="0.3">
      <c r="A91" s="182"/>
      <c r="B91" s="331" t="s">
        <v>201</v>
      </c>
      <c r="C91" s="248"/>
      <c r="D91" s="332">
        <v>0</v>
      </c>
      <c r="E91" s="333">
        <v>0</v>
      </c>
      <c r="F91" s="334"/>
      <c r="G91" s="332">
        <v>0</v>
      </c>
      <c r="H91" s="333">
        <v>0</v>
      </c>
      <c r="I91" s="334"/>
      <c r="J91" s="333"/>
      <c r="K91" s="334"/>
      <c r="L91" s="218" t="e">
        <v>#DIV/0!</v>
      </c>
      <c r="M91" s="219" t="e">
        <v>#DIV/0!</v>
      </c>
      <c r="N91" s="220" t="e">
        <v>#DIV/0!</v>
      </c>
      <c r="O91" s="226" t="s">
        <v>45</v>
      </c>
      <c r="P91" s="224" t="s">
        <v>45</v>
      </c>
      <c r="Q91" s="225" t="s">
        <v>45</v>
      </c>
    </row>
    <row r="92" spans="1:19" hidden="1" x14ac:dyDescent="0.3">
      <c r="A92" s="182"/>
      <c r="B92" s="335" t="s">
        <v>202</v>
      </c>
      <c r="C92" s="268" t="s">
        <v>79</v>
      </c>
      <c r="D92" s="336">
        <v>0</v>
      </c>
      <c r="E92" s="185"/>
      <c r="F92" s="337"/>
      <c r="G92" s="336">
        <v>0</v>
      </c>
      <c r="H92" s="185"/>
      <c r="I92" s="337"/>
      <c r="J92" s="338"/>
      <c r="K92" s="337"/>
      <c r="L92" s="218" t="e">
        <v>#DIV/0!</v>
      </c>
      <c r="M92" s="219" t="e">
        <v>#DIV/0!</v>
      </c>
      <c r="N92" s="220" t="e">
        <v>#DIV/0!</v>
      </c>
      <c r="O92" s="286" t="s">
        <v>45</v>
      </c>
      <c r="P92" s="232" t="s">
        <v>45</v>
      </c>
      <c r="Q92" s="233" t="s">
        <v>45</v>
      </c>
    </row>
    <row r="93" spans="1:19" ht="17.25" customHeight="1" x14ac:dyDescent="0.3">
      <c r="A93" s="182"/>
      <c r="B93" s="331" t="s">
        <v>94</v>
      </c>
      <c r="C93" s="339" t="s">
        <v>79</v>
      </c>
      <c r="D93" s="288">
        <v>2360585</v>
      </c>
      <c r="E93" s="210">
        <v>1283000</v>
      </c>
      <c r="F93" s="211">
        <v>1077585</v>
      </c>
      <c r="G93" s="288">
        <v>2688705</v>
      </c>
      <c r="H93" s="210">
        <v>1611120</v>
      </c>
      <c r="I93" s="211">
        <v>1077585</v>
      </c>
      <c r="J93" s="210">
        <v>116777.88</v>
      </c>
      <c r="K93" s="211">
        <v>135191.4</v>
      </c>
      <c r="L93" s="212">
        <v>7.2482422165946678E-2</v>
      </c>
      <c r="M93" s="213">
        <v>0.12545775971269088</v>
      </c>
      <c r="N93" s="214">
        <v>9.3713992423862039E-2</v>
      </c>
      <c r="O93" s="213">
        <v>7.2482422165946678E-2</v>
      </c>
      <c r="P93" s="213">
        <v>0.12545775971269088</v>
      </c>
      <c r="Q93" s="214">
        <v>9.3713992423862039E-2</v>
      </c>
    </row>
    <row r="94" spans="1:19" x14ac:dyDescent="0.3">
      <c r="A94" s="182"/>
      <c r="B94" s="257" t="s">
        <v>203</v>
      </c>
      <c r="C94" s="268"/>
      <c r="D94" s="258">
        <v>1305000</v>
      </c>
      <c r="E94" s="259">
        <v>605000</v>
      </c>
      <c r="F94" s="186">
        <v>700000</v>
      </c>
      <c r="G94" s="258">
        <v>1583100</v>
      </c>
      <c r="H94" s="259">
        <v>883100</v>
      </c>
      <c r="I94" s="186">
        <v>700000</v>
      </c>
      <c r="J94" s="259">
        <v>88060.2</v>
      </c>
      <c r="K94" s="186">
        <v>135191.4</v>
      </c>
      <c r="L94" s="223">
        <v>9.9717132827539343E-2</v>
      </c>
      <c r="M94" s="224">
        <v>0.19313057142857143</v>
      </c>
      <c r="N94" s="225">
        <v>0.14102179268523782</v>
      </c>
      <c r="O94" s="224">
        <v>9.9717132827539343E-2</v>
      </c>
      <c r="P94" s="224">
        <v>0.19313057142857143</v>
      </c>
      <c r="Q94" s="225">
        <v>0.14102179268523782</v>
      </c>
      <c r="S94" s="483"/>
    </row>
    <row r="95" spans="1:19" x14ac:dyDescent="0.3">
      <c r="A95" s="182"/>
      <c r="B95" s="257" t="s">
        <v>204</v>
      </c>
      <c r="C95" s="268"/>
      <c r="D95" s="258">
        <v>508585</v>
      </c>
      <c r="E95" s="259">
        <v>170000</v>
      </c>
      <c r="F95" s="261">
        <v>338585</v>
      </c>
      <c r="G95" s="258">
        <v>508585</v>
      </c>
      <c r="H95" s="259">
        <v>170000</v>
      </c>
      <c r="I95" s="261">
        <v>338585</v>
      </c>
      <c r="J95" s="259">
        <v>17692.8</v>
      </c>
      <c r="K95" s="261">
        <v>0</v>
      </c>
      <c r="L95" s="262">
        <v>0.10407529411764706</v>
      </c>
      <c r="M95" s="263">
        <v>0</v>
      </c>
      <c r="N95" s="264">
        <v>3.4788285144076211E-2</v>
      </c>
      <c r="O95" s="263">
        <v>0.10407529411764706</v>
      </c>
      <c r="P95" s="263">
        <v>0</v>
      </c>
      <c r="Q95" s="264">
        <v>3.4788285144076211E-2</v>
      </c>
      <c r="S95" s="166"/>
    </row>
    <row r="96" spans="1:19" x14ac:dyDescent="0.3">
      <c r="A96" s="182"/>
      <c r="B96" s="260" t="s">
        <v>205</v>
      </c>
      <c r="C96" s="268"/>
      <c r="D96" s="258">
        <v>140000</v>
      </c>
      <c r="E96" s="259">
        <v>140000</v>
      </c>
      <c r="F96" s="261">
        <v>0</v>
      </c>
      <c r="G96" s="258">
        <v>157840</v>
      </c>
      <c r="H96" s="259">
        <v>157840</v>
      </c>
      <c r="I96" s="261">
        <v>0</v>
      </c>
      <c r="J96" s="259">
        <v>0</v>
      </c>
      <c r="K96" s="261">
        <v>0</v>
      </c>
      <c r="L96" s="262">
        <v>0</v>
      </c>
      <c r="M96" s="263" t="e">
        <v>#DIV/0!</v>
      </c>
      <c r="N96" s="264">
        <v>0</v>
      </c>
      <c r="O96" s="263">
        <v>0</v>
      </c>
      <c r="P96" s="263" t="s">
        <v>45</v>
      </c>
      <c r="Q96" s="264">
        <v>0</v>
      </c>
      <c r="S96" s="166"/>
    </row>
    <row r="97" spans="1:19" x14ac:dyDescent="0.3">
      <c r="A97" s="182"/>
      <c r="B97" s="257" t="s">
        <v>206</v>
      </c>
      <c r="C97" s="268"/>
      <c r="D97" s="258">
        <v>72000</v>
      </c>
      <c r="E97" s="259">
        <v>72000</v>
      </c>
      <c r="F97" s="261">
        <v>0</v>
      </c>
      <c r="G97" s="258">
        <v>78480</v>
      </c>
      <c r="H97" s="259">
        <v>78480</v>
      </c>
      <c r="I97" s="261">
        <v>0</v>
      </c>
      <c r="J97" s="259">
        <v>6480</v>
      </c>
      <c r="K97" s="261">
        <v>0</v>
      </c>
      <c r="L97" s="262">
        <v>8.2568807339449546E-2</v>
      </c>
      <c r="M97" s="263" t="e">
        <v>#DIV/0!</v>
      </c>
      <c r="N97" s="264">
        <v>8.2568807339449546E-2</v>
      </c>
      <c r="O97" s="263">
        <v>8.2568807339449546E-2</v>
      </c>
      <c r="P97" s="263" t="s">
        <v>45</v>
      </c>
      <c r="Q97" s="264">
        <v>8.2568807339449546E-2</v>
      </c>
      <c r="S97" s="166"/>
    </row>
    <row r="98" spans="1:19" x14ac:dyDescent="0.3">
      <c r="A98" s="182"/>
      <c r="B98" s="257" t="s">
        <v>207</v>
      </c>
      <c r="C98" s="268"/>
      <c r="D98" s="258">
        <v>40000</v>
      </c>
      <c r="E98" s="259">
        <v>40000</v>
      </c>
      <c r="F98" s="186">
        <v>0</v>
      </c>
      <c r="G98" s="258">
        <v>40000</v>
      </c>
      <c r="H98" s="259">
        <v>40000</v>
      </c>
      <c r="I98" s="186">
        <v>0</v>
      </c>
      <c r="J98" s="259">
        <v>0</v>
      </c>
      <c r="K98" s="186">
        <v>0</v>
      </c>
      <c r="L98" s="189">
        <v>0</v>
      </c>
      <c r="M98" s="190" t="e">
        <v>#DIV/0!</v>
      </c>
      <c r="N98" s="191">
        <v>0</v>
      </c>
      <c r="O98" s="190">
        <v>0</v>
      </c>
      <c r="P98" s="190" t="s">
        <v>45</v>
      </c>
      <c r="Q98" s="191">
        <v>0</v>
      </c>
    </row>
    <row r="99" spans="1:19" hidden="1" x14ac:dyDescent="0.3">
      <c r="A99" s="182"/>
      <c r="B99" s="260" t="s">
        <v>208</v>
      </c>
      <c r="C99" s="244"/>
      <c r="D99" s="258">
        <v>0</v>
      </c>
      <c r="E99" s="259"/>
      <c r="F99" s="261">
        <v>0</v>
      </c>
      <c r="G99" s="258">
        <v>0</v>
      </c>
      <c r="H99" s="259"/>
      <c r="I99" s="261">
        <v>0</v>
      </c>
      <c r="J99" s="259">
        <v>0</v>
      </c>
      <c r="K99" s="186">
        <v>0</v>
      </c>
      <c r="L99" s="189" t="e">
        <v>#DIV/0!</v>
      </c>
      <c r="M99" s="190" t="e">
        <v>#DIV/0!</v>
      </c>
      <c r="N99" s="191" t="e">
        <v>#DIV/0!</v>
      </c>
      <c r="O99" s="190" t="s">
        <v>45</v>
      </c>
      <c r="P99" s="190" t="s">
        <v>45</v>
      </c>
      <c r="Q99" s="191" t="s">
        <v>45</v>
      </c>
    </row>
    <row r="100" spans="1:19" x14ac:dyDescent="0.3">
      <c r="A100" s="182"/>
      <c r="B100" s="340" t="s">
        <v>209</v>
      </c>
      <c r="C100" s="268"/>
      <c r="D100" s="258">
        <v>50000</v>
      </c>
      <c r="E100" s="259">
        <v>50000</v>
      </c>
      <c r="F100" s="261">
        <v>0</v>
      </c>
      <c r="G100" s="258">
        <v>50000</v>
      </c>
      <c r="H100" s="259">
        <v>50000</v>
      </c>
      <c r="I100" s="261">
        <v>0</v>
      </c>
      <c r="J100" s="259">
        <v>192</v>
      </c>
      <c r="K100" s="186">
        <v>0</v>
      </c>
      <c r="L100" s="189">
        <v>3.8400000000000001E-3</v>
      </c>
      <c r="M100" s="190" t="e">
        <v>#DIV/0!</v>
      </c>
      <c r="N100" s="191">
        <v>3.8400000000000001E-3</v>
      </c>
      <c r="O100" s="190">
        <v>3.8400000000000001E-3</v>
      </c>
      <c r="P100" s="190" t="s">
        <v>45</v>
      </c>
      <c r="Q100" s="191">
        <v>3.8400000000000001E-3</v>
      </c>
    </row>
    <row r="101" spans="1:19" x14ac:dyDescent="0.3">
      <c r="A101" s="182"/>
      <c r="B101" s="260" t="s">
        <v>210</v>
      </c>
      <c r="C101" s="244"/>
      <c r="D101" s="258">
        <v>25000</v>
      </c>
      <c r="E101" s="259">
        <v>7000</v>
      </c>
      <c r="F101" s="261">
        <v>18000</v>
      </c>
      <c r="G101" s="258">
        <v>25000</v>
      </c>
      <c r="H101" s="259">
        <v>7000</v>
      </c>
      <c r="I101" s="261">
        <v>18000</v>
      </c>
      <c r="J101" s="259">
        <v>0</v>
      </c>
      <c r="K101" s="186">
        <v>0</v>
      </c>
      <c r="L101" s="189">
        <v>0</v>
      </c>
      <c r="M101" s="190">
        <v>0</v>
      </c>
      <c r="N101" s="191">
        <v>0</v>
      </c>
      <c r="O101" s="190">
        <v>0</v>
      </c>
      <c r="P101" s="190">
        <v>0</v>
      </c>
      <c r="Q101" s="191">
        <v>0</v>
      </c>
    </row>
    <row r="102" spans="1:19" x14ac:dyDescent="0.3">
      <c r="A102" s="182"/>
      <c r="B102" s="257" t="s">
        <v>211</v>
      </c>
      <c r="C102" s="268"/>
      <c r="D102" s="258">
        <v>45000</v>
      </c>
      <c r="E102" s="259">
        <v>45000</v>
      </c>
      <c r="F102" s="186">
        <v>0</v>
      </c>
      <c r="G102" s="258">
        <v>45000</v>
      </c>
      <c r="H102" s="259">
        <v>45000</v>
      </c>
      <c r="I102" s="186">
        <v>0</v>
      </c>
      <c r="J102" s="259">
        <v>0</v>
      </c>
      <c r="K102" s="186">
        <v>0</v>
      </c>
      <c r="L102" s="189">
        <v>0</v>
      </c>
      <c r="M102" s="190" t="e">
        <v>#DIV/0!</v>
      </c>
      <c r="N102" s="191">
        <v>0</v>
      </c>
      <c r="O102" s="190">
        <v>0</v>
      </c>
      <c r="P102" s="190" t="s">
        <v>45</v>
      </c>
      <c r="Q102" s="191">
        <v>0</v>
      </c>
    </row>
    <row r="103" spans="1:19" x14ac:dyDescent="0.3">
      <c r="A103" s="182"/>
      <c r="B103" s="257" t="s">
        <v>212</v>
      </c>
      <c r="C103" s="268"/>
      <c r="D103" s="258">
        <v>60000</v>
      </c>
      <c r="E103" s="259">
        <v>60000</v>
      </c>
      <c r="F103" s="261">
        <v>0</v>
      </c>
      <c r="G103" s="258">
        <v>60000</v>
      </c>
      <c r="H103" s="259">
        <v>60000</v>
      </c>
      <c r="I103" s="261">
        <v>0</v>
      </c>
      <c r="J103" s="259">
        <v>572.88</v>
      </c>
      <c r="K103" s="261">
        <v>0</v>
      </c>
      <c r="L103" s="262">
        <v>9.5479999999999992E-3</v>
      </c>
      <c r="M103" s="263" t="e">
        <v>#DIV/0!</v>
      </c>
      <c r="N103" s="264">
        <v>9.5479999999999992E-3</v>
      </c>
      <c r="O103" s="263">
        <v>9.5479999999999992E-3</v>
      </c>
      <c r="P103" s="263" t="s">
        <v>45</v>
      </c>
      <c r="Q103" s="264">
        <v>9.5479999999999992E-3</v>
      </c>
    </row>
    <row r="104" spans="1:19" x14ac:dyDescent="0.3">
      <c r="A104" s="182"/>
      <c r="B104" s="257" t="s">
        <v>213</v>
      </c>
      <c r="C104" s="268"/>
      <c r="D104" s="258">
        <v>30000</v>
      </c>
      <c r="E104" s="259">
        <v>9000</v>
      </c>
      <c r="F104" s="186">
        <v>21000</v>
      </c>
      <c r="G104" s="258">
        <v>30000</v>
      </c>
      <c r="H104" s="259">
        <v>9000</v>
      </c>
      <c r="I104" s="186">
        <v>21000</v>
      </c>
      <c r="J104" s="259">
        <v>3180</v>
      </c>
      <c r="K104" s="186">
        <v>0</v>
      </c>
      <c r="L104" s="189">
        <v>0.35333333333333333</v>
      </c>
      <c r="M104" s="190">
        <v>0</v>
      </c>
      <c r="N104" s="191">
        <v>0.106</v>
      </c>
      <c r="O104" s="190">
        <v>0.35333333333333333</v>
      </c>
      <c r="P104" s="190">
        <v>0</v>
      </c>
      <c r="Q104" s="191">
        <v>0.106</v>
      </c>
    </row>
    <row r="105" spans="1:19" ht="28" hidden="1" x14ac:dyDescent="0.3">
      <c r="A105" s="182"/>
      <c r="B105" s="257" t="s">
        <v>214</v>
      </c>
      <c r="C105" s="268"/>
      <c r="D105" s="258">
        <v>0</v>
      </c>
      <c r="E105" s="259"/>
      <c r="F105" s="261">
        <v>0</v>
      </c>
      <c r="G105" s="258">
        <v>0</v>
      </c>
      <c r="H105" s="259"/>
      <c r="I105" s="261">
        <v>0</v>
      </c>
      <c r="J105" s="259">
        <v>0</v>
      </c>
      <c r="K105" s="261">
        <v>0</v>
      </c>
      <c r="L105" s="262" t="e">
        <v>#DIV/0!</v>
      </c>
      <c r="M105" s="263" t="e">
        <v>#DIV/0!</v>
      </c>
      <c r="N105" s="264" t="e">
        <v>#DIV/0!</v>
      </c>
      <c r="O105" s="263" t="s">
        <v>45</v>
      </c>
      <c r="P105" s="263" t="s">
        <v>45</v>
      </c>
      <c r="Q105" s="264" t="s">
        <v>45</v>
      </c>
    </row>
    <row r="106" spans="1:19" ht="28" x14ac:dyDescent="0.3">
      <c r="A106" s="182"/>
      <c r="B106" s="257" t="s">
        <v>215</v>
      </c>
      <c r="C106" s="268"/>
      <c r="D106" s="258">
        <v>25000</v>
      </c>
      <c r="E106" s="259">
        <v>25000</v>
      </c>
      <c r="F106" s="261">
        <v>0</v>
      </c>
      <c r="G106" s="258">
        <v>25000</v>
      </c>
      <c r="H106" s="259">
        <v>25000</v>
      </c>
      <c r="I106" s="261">
        <v>0</v>
      </c>
      <c r="J106" s="259">
        <v>0</v>
      </c>
      <c r="K106" s="261">
        <v>0</v>
      </c>
      <c r="L106" s="262">
        <v>0</v>
      </c>
      <c r="M106" s="263" t="e">
        <v>#DIV/0!</v>
      </c>
      <c r="N106" s="264">
        <v>0</v>
      </c>
      <c r="O106" s="263">
        <v>0</v>
      </c>
      <c r="P106" s="263" t="s">
        <v>45</v>
      </c>
      <c r="Q106" s="264">
        <v>0</v>
      </c>
      <c r="S106" s="166"/>
    </row>
    <row r="107" spans="1:19" x14ac:dyDescent="0.3">
      <c r="A107" s="182"/>
      <c r="B107" s="257" t="s">
        <v>216</v>
      </c>
      <c r="C107" s="268"/>
      <c r="D107" s="258">
        <v>60000</v>
      </c>
      <c r="E107" s="259">
        <v>60000</v>
      </c>
      <c r="F107" s="186">
        <v>0</v>
      </c>
      <c r="G107" s="258">
        <v>60000</v>
      </c>
      <c r="H107" s="259">
        <v>60000</v>
      </c>
      <c r="I107" s="186">
        <v>0</v>
      </c>
      <c r="J107" s="259">
        <v>0</v>
      </c>
      <c r="K107" s="186">
        <v>0</v>
      </c>
      <c r="L107" s="227">
        <v>0</v>
      </c>
      <c r="M107" s="190" t="e">
        <v>#DIV/0!</v>
      </c>
      <c r="N107" s="191">
        <v>0</v>
      </c>
      <c r="O107" s="190">
        <v>0</v>
      </c>
      <c r="P107" s="190" t="s">
        <v>45</v>
      </c>
      <c r="Q107" s="191">
        <v>0</v>
      </c>
      <c r="S107" s="166"/>
    </row>
    <row r="108" spans="1:19" ht="15" customHeight="1" x14ac:dyDescent="0.3">
      <c r="A108" s="182"/>
      <c r="B108" s="257" t="s">
        <v>88</v>
      </c>
      <c r="C108" s="268"/>
      <c r="D108" s="258">
        <v>0</v>
      </c>
      <c r="E108" s="259"/>
      <c r="F108" s="186"/>
      <c r="G108" s="258">
        <v>25700</v>
      </c>
      <c r="H108" s="259">
        <v>25700</v>
      </c>
      <c r="I108" s="186">
        <v>0</v>
      </c>
      <c r="J108" s="259">
        <v>600</v>
      </c>
      <c r="K108" s="186">
        <v>0</v>
      </c>
      <c r="L108" s="286">
        <v>2.3346303501945526E-2</v>
      </c>
      <c r="M108" s="232" t="e">
        <v>#DIV/0!</v>
      </c>
      <c r="N108" s="233">
        <v>2.3346303501945526E-2</v>
      </c>
      <c r="O108" s="232">
        <v>2.3346303501945526E-2</v>
      </c>
      <c r="P108" s="232" t="s">
        <v>45</v>
      </c>
      <c r="Q108" s="233">
        <v>2.3346303501945526E-2</v>
      </c>
      <c r="S108" s="483"/>
    </row>
    <row r="109" spans="1:19" x14ac:dyDescent="0.3">
      <c r="A109" s="182"/>
      <c r="B109" s="331" t="s">
        <v>217</v>
      </c>
      <c r="C109" s="339" t="s">
        <v>79</v>
      </c>
      <c r="D109" s="288">
        <v>244000</v>
      </c>
      <c r="E109" s="210">
        <v>94000</v>
      </c>
      <c r="F109" s="211">
        <v>150000</v>
      </c>
      <c r="G109" s="288">
        <v>232730</v>
      </c>
      <c r="H109" s="210">
        <v>232730</v>
      </c>
      <c r="I109" s="211">
        <v>0</v>
      </c>
      <c r="J109" s="210">
        <v>11880</v>
      </c>
      <c r="K109" s="211">
        <v>0</v>
      </c>
      <c r="L109" s="212">
        <v>5.1046276801443732E-2</v>
      </c>
      <c r="M109" s="213" t="e">
        <v>#DIV/0!</v>
      </c>
      <c r="N109" s="214">
        <v>5.1046276801443732E-2</v>
      </c>
      <c r="O109" s="213">
        <v>5.1046276801443732E-2</v>
      </c>
      <c r="P109" s="213" t="s">
        <v>45</v>
      </c>
      <c r="Q109" s="214">
        <v>5.1046276801443732E-2</v>
      </c>
    </row>
    <row r="110" spans="1:19" x14ac:dyDescent="0.3">
      <c r="A110" s="182"/>
      <c r="B110" s="484" t="s">
        <v>218</v>
      </c>
      <c r="C110" s="268"/>
      <c r="D110" s="258">
        <v>150000</v>
      </c>
      <c r="E110" s="259">
        <v>0</v>
      </c>
      <c r="F110" s="261">
        <v>150000</v>
      </c>
      <c r="G110" s="258">
        <v>138730</v>
      </c>
      <c r="H110" s="259">
        <v>138730</v>
      </c>
      <c r="I110" s="261">
        <v>0</v>
      </c>
      <c r="J110" s="259">
        <v>2088</v>
      </c>
      <c r="K110" s="261">
        <v>0</v>
      </c>
      <c r="L110" s="302">
        <v>1.5050818135947525E-2</v>
      </c>
      <c r="M110" s="300" t="e">
        <v>#DIV/0!</v>
      </c>
      <c r="N110" s="301">
        <v>1.5050818135947525E-2</v>
      </c>
      <c r="O110" s="300">
        <v>1.5050818135947525E-2</v>
      </c>
      <c r="P110" s="300" t="s">
        <v>45</v>
      </c>
      <c r="Q110" s="301">
        <v>1.5050818135947525E-2</v>
      </c>
      <c r="R110" s="166"/>
      <c r="S110" s="166"/>
    </row>
    <row r="111" spans="1:19" s="166" customFormat="1" x14ac:dyDescent="0.35">
      <c r="A111" s="173"/>
      <c r="B111" s="260" t="s">
        <v>219</v>
      </c>
      <c r="C111" s="244"/>
      <c r="D111" s="258">
        <v>50000</v>
      </c>
      <c r="E111" s="259">
        <v>50000</v>
      </c>
      <c r="F111" s="261">
        <v>0</v>
      </c>
      <c r="G111" s="258">
        <v>50000</v>
      </c>
      <c r="H111" s="259">
        <v>50000</v>
      </c>
      <c r="I111" s="261">
        <v>0</v>
      </c>
      <c r="J111" s="259">
        <v>0</v>
      </c>
      <c r="K111" s="261">
        <v>0</v>
      </c>
      <c r="L111" s="265">
        <v>0</v>
      </c>
      <c r="M111" s="263" t="e">
        <v>#DIV/0!</v>
      </c>
      <c r="N111" s="264">
        <v>0</v>
      </c>
      <c r="O111" s="263">
        <v>0</v>
      </c>
      <c r="P111" s="263" t="s">
        <v>45</v>
      </c>
      <c r="Q111" s="264">
        <v>0</v>
      </c>
    </row>
    <row r="112" spans="1:19" x14ac:dyDescent="0.3">
      <c r="A112" s="182"/>
      <c r="B112" s="257" t="s">
        <v>220</v>
      </c>
      <c r="C112" s="268"/>
      <c r="D112" s="258">
        <v>25000</v>
      </c>
      <c r="E112" s="259">
        <v>25000</v>
      </c>
      <c r="F112" s="186">
        <v>0</v>
      </c>
      <c r="G112" s="258">
        <v>25000</v>
      </c>
      <c r="H112" s="259">
        <v>25000</v>
      </c>
      <c r="I112" s="186">
        <v>0</v>
      </c>
      <c r="J112" s="259">
        <v>0</v>
      </c>
      <c r="K112" s="186">
        <v>0</v>
      </c>
      <c r="L112" s="227">
        <v>0</v>
      </c>
      <c r="M112" s="190" t="e">
        <v>#DIV/0!</v>
      </c>
      <c r="N112" s="191">
        <v>0</v>
      </c>
      <c r="O112" s="190">
        <v>0</v>
      </c>
      <c r="P112" s="190" t="s">
        <v>45</v>
      </c>
      <c r="Q112" s="191">
        <v>0</v>
      </c>
      <c r="S112" s="483"/>
    </row>
    <row r="113" spans="1:19" x14ac:dyDescent="0.3">
      <c r="A113" s="182"/>
      <c r="B113" s="257" t="s">
        <v>221</v>
      </c>
      <c r="C113" s="268"/>
      <c r="D113" s="258">
        <v>10000</v>
      </c>
      <c r="E113" s="259">
        <v>10000</v>
      </c>
      <c r="F113" s="261">
        <v>0</v>
      </c>
      <c r="G113" s="258">
        <v>10000</v>
      </c>
      <c r="H113" s="259">
        <v>10000</v>
      </c>
      <c r="I113" s="261">
        <v>0</v>
      </c>
      <c r="J113" s="259">
        <v>9792</v>
      </c>
      <c r="K113" s="186">
        <v>0</v>
      </c>
      <c r="L113" s="227">
        <v>0.97919999999999996</v>
      </c>
      <c r="M113" s="190" t="e">
        <v>#DIV/0!</v>
      </c>
      <c r="N113" s="191">
        <v>0.97919999999999996</v>
      </c>
      <c r="O113" s="190">
        <v>0.97919999999999996</v>
      </c>
      <c r="P113" s="190" t="s">
        <v>45</v>
      </c>
      <c r="Q113" s="191">
        <v>0.97919999999999996</v>
      </c>
    </row>
    <row r="114" spans="1:19" ht="15" hidden="1" customHeight="1" x14ac:dyDescent="0.3">
      <c r="A114" s="182"/>
      <c r="B114" s="257" t="s">
        <v>222</v>
      </c>
      <c r="C114" s="268"/>
      <c r="D114" s="258">
        <v>0</v>
      </c>
      <c r="E114" s="259"/>
      <c r="F114" s="261">
        <v>0</v>
      </c>
      <c r="G114" s="258">
        <v>0</v>
      </c>
      <c r="H114" s="259"/>
      <c r="I114" s="261">
        <v>0</v>
      </c>
      <c r="J114" s="259">
        <v>0</v>
      </c>
      <c r="K114" s="186">
        <v>0</v>
      </c>
      <c r="L114" s="227" t="e">
        <v>#DIV/0!</v>
      </c>
      <c r="M114" s="190" t="e">
        <v>#DIV/0!</v>
      </c>
      <c r="N114" s="191" t="e">
        <v>#DIV/0!</v>
      </c>
      <c r="O114" s="190" t="s">
        <v>45</v>
      </c>
      <c r="P114" s="190" t="s">
        <v>45</v>
      </c>
      <c r="Q114" s="191" t="s">
        <v>45</v>
      </c>
    </row>
    <row r="115" spans="1:19" x14ac:dyDescent="0.3">
      <c r="A115" s="182"/>
      <c r="B115" s="257" t="s">
        <v>223</v>
      </c>
      <c r="C115" s="268"/>
      <c r="D115" s="341">
        <v>9000</v>
      </c>
      <c r="E115" s="185">
        <v>9000</v>
      </c>
      <c r="F115" s="186">
        <v>0</v>
      </c>
      <c r="G115" s="341">
        <v>9000</v>
      </c>
      <c r="H115" s="185">
        <v>9000</v>
      </c>
      <c r="I115" s="186">
        <v>0</v>
      </c>
      <c r="J115" s="259">
        <v>0</v>
      </c>
      <c r="K115" s="186">
        <v>0</v>
      </c>
      <c r="L115" s="199">
        <v>0</v>
      </c>
      <c r="M115" s="197" t="e">
        <v>#DIV/0!</v>
      </c>
      <c r="N115" s="198">
        <v>0</v>
      </c>
      <c r="O115" s="199">
        <v>0</v>
      </c>
      <c r="P115" s="197" t="s">
        <v>45</v>
      </c>
      <c r="Q115" s="198">
        <v>0</v>
      </c>
      <c r="S115" s="483"/>
    </row>
    <row r="116" spans="1:19" s="166" customFormat="1" ht="21" customHeight="1" x14ac:dyDescent="0.35">
      <c r="A116" s="165"/>
      <c r="B116" s="174" t="s">
        <v>95</v>
      </c>
      <c r="C116" s="458"/>
      <c r="D116" s="230">
        <v>2957000</v>
      </c>
      <c r="E116" s="202">
        <v>1457000</v>
      </c>
      <c r="F116" s="203">
        <v>1500000</v>
      </c>
      <c r="G116" s="230">
        <v>3055400</v>
      </c>
      <c r="H116" s="202">
        <v>1555400</v>
      </c>
      <c r="I116" s="203">
        <v>1500000</v>
      </c>
      <c r="J116" s="202">
        <v>202641.85</v>
      </c>
      <c r="K116" s="203">
        <v>8328.7000000000007</v>
      </c>
      <c r="L116" s="342">
        <v>0.13028278899318504</v>
      </c>
      <c r="M116" s="180">
        <v>5.552466666666667E-3</v>
      </c>
      <c r="N116" s="181">
        <v>6.9048422465143686E-2</v>
      </c>
      <c r="O116" s="342">
        <v>0.13028278899318504</v>
      </c>
      <c r="P116" s="180">
        <v>5.552466666666667E-3</v>
      </c>
      <c r="Q116" s="181">
        <v>6.9048422465143686E-2</v>
      </c>
    </row>
    <row r="117" spans="1:19" x14ac:dyDescent="0.3">
      <c r="A117" s="182"/>
      <c r="B117" s="279" t="s">
        <v>96</v>
      </c>
      <c r="C117" s="268"/>
      <c r="D117" s="304">
        <v>2297000</v>
      </c>
      <c r="E117" s="305">
        <v>797000</v>
      </c>
      <c r="F117" s="306">
        <v>1500000</v>
      </c>
      <c r="G117" s="304">
        <v>2315500</v>
      </c>
      <c r="H117" s="305">
        <v>815500</v>
      </c>
      <c r="I117" s="306">
        <v>1500000</v>
      </c>
      <c r="J117" s="305">
        <v>2160</v>
      </c>
      <c r="K117" s="306">
        <v>8328.7000000000007</v>
      </c>
      <c r="L117" s="343">
        <v>2.6486817903126915E-3</v>
      </c>
      <c r="M117" s="213">
        <v>5.552466666666667E-3</v>
      </c>
      <c r="N117" s="214">
        <v>4.5297775858345931E-3</v>
      </c>
      <c r="O117" s="213">
        <v>2.6486817903126915E-3</v>
      </c>
      <c r="P117" s="213">
        <v>5.552466666666667E-3</v>
      </c>
      <c r="Q117" s="214">
        <v>4.5297775858345931E-3</v>
      </c>
    </row>
    <row r="118" spans="1:19" x14ac:dyDescent="0.3">
      <c r="A118" s="182"/>
      <c r="B118" s="344" t="s">
        <v>224</v>
      </c>
      <c r="C118" s="268" t="s">
        <v>79</v>
      </c>
      <c r="D118" s="258">
        <v>2000000</v>
      </c>
      <c r="E118" s="259">
        <v>500000</v>
      </c>
      <c r="F118" s="186">
        <v>1500000</v>
      </c>
      <c r="G118" s="258">
        <v>2013000</v>
      </c>
      <c r="H118" s="259">
        <v>513000</v>
      </c>
      <c r="I118" s="186">
        <v>1500000</v>
      </c>
      <c r="J118" s="259">
        <v>0</v>
      </c>
      <c r="K118" s="186">
        <v>8328.7000000000007</v>
      </c>
      <c r="L118" s="223">
        <v>0</v>
      </c>
      <c r="M118" s="224">
        <v>5.552466666666667E-3</v>
      </c>
      <c r="N118" s="225">
        <v>4.1374565325384997E-3</v>
      </c>
      <c r="O118" s="226">
        <v>0</v>
      </c>
      <c r="P118" s="224">
        <v>5.552466666666667E-3</v>
      </c>
      <c r="Q118" s="225">
        <v>4.1374565325384997E-3</v>
      </c>
    </row>
    <row r="119" spans="1:19" x14ac:dyDescent="0.3">
      <c r="A119" s="182"/>
      <c r="B119" s="345" t="s">
        <v>296</v>
      </c>
      <c r="C119" s="244" t="s">
        <v>81</v>
      </c>
      <c r="D119" s="258">
        <v>100000</v>
      </c>
      <c r="E119" s="259">
        <v>100000</v>
      </c>
      <c r="F119" s="261">
        <v>0</v>
      </c>
      <c r="G119" s="258">
        <v>100000</v>
      </c>
      <c r="H119" s="259">
        <v>100000</v>
      </c>
      <c r="I119" s="261">
        <v>0</v>
      </c>
      <c r="J119" s="259">
        <v>0</v>
      </c>
      <c r="K119" s="261">
        <v>0</v>
      </c>
      <c r="L119" s="262">
        <v>0</v>
      </c>
      <c r="M119" s="263" t="e">
        <v>#DIV/0!</v>
      </c>
      <c r="N119" s="264">
        <v>0</v>
      </c>
      <c r="O119" s="265">
        <v>0</v>
      </c>
      <c r="P119" s="263" t="s">
        <v>45</v>
      </c>
      <c r="Q119" s="264">
        <v>0</v>
      </c>
    </row>
    <row r="120" spans="1:19" x14ac:dyDescent="0.3">
      <c r="A120" s="182"/>
      <c r="B120" s="345" t="s">
        <v>225</v>
      </c>
      <c r="C120" s="244" t="s">
        <v>79</v>
      </c>
      <c r="D120" s="258">
        <v>85000</v>
      </c>
      <c r="E120" s="259">
        <v>85000</v>
      </c>
      <c r="F120" s="261">
        <v>0</v>
      </c>
      <c r="G120" s="258">
        <v>85000</v>
      </c>
      <c r="H120" s="259">
        <v>85000</v>
      </c>
      <c r="I120" s="261">
        <v>0</v>
      </c>
      <c r="J120" s="259">
        <v>0</v>
      </c>
      <c r="K120" s="186">
        <v>0</v>
      </c>
      <c r="L120" s="262">
        <v>0</v>
      </c>
      <c r="M120" s="263" t="e">
        <v>#DIV/0!</v>
      </c>
      <c r="N120" s="264">
        <v>0</v>
      </c>
      <c r="O120" s="265">
        <v>0</v>
      </c>
      <c r="P120" s="263" t="s">
        <v>45</v>
      </c>
      <c r="Q120" s="264">
        <v>0</v>
      </c>
    </row>
    <row r="121" spans="1:19" x14ac:dyDescent="0.3">
      <c r="A121" s="182"/>
      <c r="B121" s="257" t="s">
        <v>226</v>
      </c>
      <c r="C121" s="268" t="s">
        <v>81</v>
      </c>
      <c r="D121" s="258">
        <v>50000</v>
      </c>
      <c r="E121" s="259">
        <v>50000</v>
      </c>
      <c r="F121" s="186">
        <v>0</v>
      </c>
      <c r="G121" s="258">
        <v>50000</v>
      </c>
      <c r="H121" s="259">
        <v>50000</v>
      </c>
      <c r="I121" s="186">
        <v>0</v>
      </c>
      <c r="J121" s="259">
        <v>0</v>
      </c>
      <c r="K121" s="186">
        <v>0</v>
      </c>
      <c r="L121" s="189">
        <v>0</v>
      </c>
      <c r="M121" s="190" t="e">
        <v>#DIV/0!</v>
      </c>
      <c r="N121" s="191">
        <v>0</v>
      </c>
      <c r="O121" s="227">
        <v>0</v>
      </c>
      <c r="P121" s="190" t="s">
        <v>45</v>
      </c>
      <c r="Q121" s="191">
        <v>0</v>
      </c>
    </row>
    <row r="122" spans="1:19" x14ac:dyDescent="0.3">
      <c r="A122" s="182"/>
      <c r="B122" s="257" t="s">
        <v>227</v>
      </c>
      <c r="C122" s="268" t="s">
        <v>81</v>
      </c>
      <c r="D122" s="258">
        <v>25000</v>
      </c>
      <c r="E122" s="259">
        <v>25000</v>
      </c>
      <c r="F122" s="186">
        <v>0</v>
      </c>
      <c r="G122" s="258">
        <v>25000</v>
      </c>
      <c r="H122" s="259">
        <v>25000</v>
      </c>
      <c r="I122" s="186">
        <v>0</v>
      </c>
      <c r="J122" s="259">
        <v>0</v>
      </c>
      <c r="K122" s="186">
        <v>0</v>
      </c>
      <c r="L122" s="189">
        <v>0</v>
      </c>
      <c r="M122" s="190" t="e">
        <v>#DIV/0!</v>
      </c>
      <c r="N122" s="191">
        <v>0</v>
      </c>
      <c r="O122" s="227">
        <v>0</v>
      </c>
      <c r="P122" s="190" t="s">
        <v>45</v>
      </c>
      <c r="Q122" s="191">
        <v>0</v>
      </c>
    </row>
    <row r="123" spans="1:19" x14ac:dyDescent="0.3">
      <c r="A123" s="182"/>
      <c r="B123" s="257" t="s">
        <v>228</v>
      </c>
      <c r="C123" s="268" t="s">
        <v>79</v>
      </c>
      <c r="D123" s="258">
        <v>20000</v>
      </c>
      <c r="E123" s="258">
        <v>20000</v>
      </c>
      <c r="F123" s="346">
        <v>0</v>
      </c>
      <c r="G123" s="258">
        <v>20000</v>
      </c>
      <c r="H123" s="258">
        <v>20000</v>
      </c>
      <c r="I123" s="346">
        <v>0</v>
      </c>
      <c r="J123" s="259">
        <v>0</v>
      </c>
      <c r="K123" s="186">
        <v>0</v>
      </c>
      <c r="L123" s="189">
        <v>0</v>
      </c>
      <c r="M123" s="190" t="e">
        <v>#DIV/0!</v>
      </c>
      <c r="N123" s="191">
        <v>0</v>
      </c>
      <c r="O123" s="227">
        <v>0</v>
      </c>
      <c r="P123" s="190" t="s">
        <v>45</v>
      </c>
      <c r="Q123" s="191">
        <v>0</v>
      </c>
    </row>
    <row r="124" spans="1:19" s="166" customFormat="1" x14ac:dyDescent="0.3">
      <c r="A124" s="173"/>
      <c r="B124" s="447" t="s">
        <v>229</v>
      </c>
      <c r="C124" s="448" t="s">
        <v>81</v>
      </c>
      <c r="D124" s="258">
        <v>10000</v>
      </c>
      <c r="E124" s="266">
        <v>10000</v>
      </c>
      <c r="F124" s="267">
        <v>0</v>
      </c>
      <c r="G124" s="258">
        <v>10000</v>
      </c>
      <c r="H124" s="266">
        <v>10000</v>
      </c>
      <c r="I124" s="267">
        <v>0</v>
      </c>
      <c r="J124" s="259">
        <v>0</v>
      </c>
      <c r="K124" s="261">
        <v>0</v>
      </c>
      <c r="L124" s="262">
        <v>0</v>
      </c>
      <c r="M124" s="263" t="e">
        <v>#DIV/0!</v>
      </c>
      <c r="N124" s="264">
        <v>0</v>
      </c>
      <c r="O124" s="265">
        <v>0</v>
      </c>
      <c r="P124" s="263" t="s">
        <v>45</v>
      </c>
      <c r="Q124" s="264">
        <v>0</v>
      </c>
    </row>
    <row r="125" spans="1:19" s="166" customFormat="1" ht="28" x14ac:dyDescent="0.3">
      <c r="A125" s="173"/>
      <c r="B125" s="257" t="s">
        <v>230</v>
      </c>
      <c r="C125" s="244" t="s">
        <v>79</v>
      </c>
      <c r="D125" s="258">
        <v>7000</v>
      </c>
      <c r="E125" s="266">
        <v>7000</v>
      </c>
      <c r="F125" s="347">
        <v>0</v>
      </c>
      <c r="G125" s="258">
        <v>7000</v>
      </c>
      <c r="H125" s="266">
        <v>7000</v>
      </c>
      <c r="I125" s="347">
        <v>0</v>
      </c>
      <c r="J125" s="259">
        <v>0</v>
      </c>
      <c r="K125" s="261">
        <v>0</v>
      </c>
      <c r="L125" s="265">
        <v>0</v>
      </c>
      <c r="M125" s="263" t="e">
        <v>#DIV/0!</v>
      </c>
      <c r="N125" s="264">
        <v>0</v>
      </c>
      <c r="O125" s="265">
        <v>0</v>
      </c>
      <c r="P125" s="263" t="s">
        <v>45</v>
      </c>
      <c r="Q125" s="264">
        <v>0</v>
      </c>
    </row>
    <row r="126" spans="1:19" s="166" customFormat="1" x14ac:dyDescent="0.3">
      <c r="A126" s="173"/>
      <c r="B126" s="257" t="s">
        <v>231</v>
      </c>
      <c r="C126" s="244" t="s">
        <v>79</v>
      </c>
      <c r="D126" s="258">
        <v>0</v>
      </c>
      <c r="E126" s="266">
        <v>7000</v>
      </c>
      <c r="F126" s="347">
        <v>0</v>
      </c>
      <c r="G126" s="258">
        <v>5500</v>
      </c>
      <c r="H126" s="266">
        <v>5500</v>
      </c>
      <c r="I126" s="347">
        <v>0</v>
      </c>
      <c r="J126" s="259">
        <v>2160</v>
      </c>
      <c r="K126" s="261">
        <v>0</v>
      </c>
      <c r="L126" s="348">
        <v>0.3927272727272727</v>
      </c>
      <c r="M126" s="349" t="e">
        <v>#DIV/0!</v>
      </c>
      <c r="N126" s="350">
        <v>0.3927272727272727</v>
      </c>
      <c r="O126" s="348">
        <v>0.3927272727272727</v>
      </c>
      <c r="P126" s="349" t="s">
        <v>45</v>
      </c>
      <c r="Q126" s="350">
        <v>0.3927272727272727</v>
      </c>
    </row>
    <row r="127" spans="1:19" x14ac:dyDescent="0.3">
      <c r="A127" s="182"/>
      <c r="B127" s="351" t="s">
        <v>232</v>
      </c>
      <c r="C127" s="248" t="s">
        <v>79</v>
      </c>
      <c r="D127" s="288">
        <v>80000</v>
      </c>
      <c r="E127" s="210">
        <v>80000</v>
      </c>
      <c r="F127" s="352">
        <v>0</v>
      </c>
      <c r="G127" s="288">
        <v>80000</v>
      </c>
      <c r="H127" s="210">
        <v>80000</v>
      </c>
      <c r="I127" s="352">
        <v>0</v>
      </c>
      <c r="J127" s="288">
        <v>0</v>
      </c>
      <c r="K127" s="288">
        <v>0</v>
      </c>
      <c r="L127" s="212">
        <v>0</v>
      </c>
      <c r="M127" s="213" t="e">
        <v>#DIV/0!</v>
      </c>
      <c r="N127" s="214">
        <v>0</v>
      </c>
      <c r="O127" s="213">
        <v>0</v>
      </c>
      <c r="P127" s="213" t="s">
        <v>45</v>
      </c>
      <c r="Q127" s="214">
        <v>0</v>
      </c>
    </row>
    <row r="128" spans="1:19" s="166" customFormat="1" x14ac:dyDescent="0.35">
      <c r="A128" s="173"/>
      <c r="B128" s="353" t="s">
        <v>233</v>
      </c>
      <c r="C128" s="244"/>
      <c r="D128" s="294">
        <v>80000</v>
      </c>
      <c r="E128" s="295">
        <v>80000</v>
      </c>
      <c r="F128" s="354">
        <v>0</v>
      </c>
      <c r="G128" s="294">
        <v>80000</v>
      </c>
      <c r="H128" s="295">
        <v>80000</v>
      </c>
      <c r="I128" s="354">
        <v>0</v>
      </c>
      <c r="J128" s="294">
        <v>0</v>
      </c>
      <c r="K128" s="294">
        <v>0</v>
      </c>
      <c r="L128" s="355">
        <v>0</v>
      </c>
      <c r="M128" s="356" t="e">
        <v>#DIV/0!</v>
      </c>
      <c r="N128" s="357">
        <v>0</v>
      </c>
      <c r="O128" s="356">
        <v>0</v>
      </c>
      <c r="P128" s="356" t="s">
        <v>45</v>
      </c>
      <c r="Q128" s="357">
        <v>0</v>
      </c>
      <c r="S128" s="485"/>
    </row>
    <row r="129" spans="1:19" hidden="1" x14ac:dyDescent="0.3">
      <c r="A129" s="182"/>
      <c r="B129" s="358" t="s">
        <v>97</v>
      </c>
      <c r="C129" s="268"/>
      <c r="D129" s="359">
        <v>0</v>
      </c>
      <c r="E129" s="360"/>
      <c r="F129" s="361"/>
      <c r="G129" s="359">
        <v>0</v>
      </c>
      <c r="H129" s="360"/>
      <c r="I129" s="361"/>
      <c r="J129" s="362"/>
      <c r="K129" s="361"/>
      <c r="L129" s="223" t="e">
        <v>#DIV/0!</v>
      </c>
      <c r="M129" s="224" t="e">
        <v>#DIV/0!</v>
      </c>
      <c r="N129" s="225" t="e">
        <v>#DIV/0!</v>
      </c>
      <c r="O129" s="226" t="s">
        <v>45</v>
      </c>
      <c r="P129" s="224" t="s">
        <v>45</v>
      </c>
      <c r="Q129" s="225" t="s">
        <v>45</v>
      </c>
    </row>
    <row r="130" spans="1:19" hidden="1" x14ac:dyDescent="0.3">
      <c r="A130" s="182"/>
      <c r="B130" s="358" t="s">
        <v>98</v>
      </c>
      <c r="C130" s="268"/>
      <c r="D130" s="359">
        <v>0</v>
      </c>
      <c r="E130" s="360"/>
      <c r="F130" s="361"/>
      <c r="G130" s="359">
        <v>0</v>
      </c>
      <c r="H130" s="360"/>
      <c r="I130" s="361"/>
      <c r="J130" s="362"/>
      <c r="K130" s="361"/>
      <c r="L130" s="189" t="e">
        <v>#DIV/0!</v>
      </c>
      <c r="M130" s="190" t="e">
        <v>#DIV/0!</v>
      </c>
      <c r="N130" s="191" t="e">
        <v>#DIV/0!</v>
      </c>
      <c r="O130" s="227" t="s">
        <v>45</v>
      </c>
      <c r="P130" s="190" t="s">
        <v>45</v>
      </c>
      <c r="Q130" s="191" t="s">
        <v>45</v>
      </c>
    </row>
    <row r="131" spans="1:19" hidden="1" x14ac:dyDescent="0.3">
      <c r="A131" s="182"/>
      <c r="B131" s="358" t="s">
        <v>99</v>
      </c>
      <c r="C131" s="268"/>
      <c r="D131" s="359">
        <v>0</v>
      </c>
      <c r="E131" s="360"/>
      <c r="F131" s="361"/>
      <c r="G131" s="359">
        <v>0</v>
      </c>
      <c r="H131" s="360"/>
      <c r="I131" s="361"/>
      <c r="J131" s="362"/>
      <c r="K131" s="361"/>
      <c r="L131" s="189" t="e">
        <v>#DIV/0!</v>
      </c>
      <c r="M131" s="190" t="e">
        <v>#DIV/0!</v>
      </c>
      <c r="N131" s="191" t="e">
        <v>#DIV/0!</v>
      </c>
      <c r="O131" s="227" t="s">
        <v>45</v>
      </c>
      <c r="P131" s="190" t="s">
        <v>45</v>
      </c>
      <c r="Q131" s="191" t="s">
        <v>45</v>
      </c>
    </row>
    <row r="132" spans="1:19" ht="26" hidden="1" x14ac:dyDescent="0.3">
      <c r="A132" s="182"/>
      <c r="B132" s="363" t="s">
        <v>100</v>
      </c>
      <c r="C132" s="268"/>
      <c r="D132" s="364">
        <v>0</v>
      </c>
      <c r="E132" s="365"/>
      <c r="F132" s="361"/>
      <c r="G132" s="364">
        <v>0</v>
      </c>
      <c r="H132" s="365"/>
      <c r="I132" s="361"/>
      <c r="J132" s="362"/>
      <c r="K132" s="361"/>
      <c r="L132" s="231" t="e">
        <v>#DIV/0!</v>
      </c>
      <c r="M132" s="232" t="e">
        <v>#DIV/0!</v>
      </c>
      <c r="N132" s="233" t="e">
        <v>#DIV/0!</v>
      </c>
      <c r="O132" s="286" t="s">
        <v>45</v>
      </c>
      <c r="P132" s="232" t="s">
        <v>45</v>
      </c>
      <c r="Q132" s="233" t="s">
        <v>45</v>
      </c>
    </row>
    <row r="133" spans="1:19" ht="17.25" customHeight="1" x14ac:dyDescent="0.3">
      <c r="A133" s="182"/>
      <c r="B133" s="331" t="s">
        <v>234</v>
      </c>
      <c r="C133" s="248"/>
      <c r="D133" s="322">
        <v>30000</v>
      </c>
      <c r="E133" s="298">
        <v>30000</v>
      </c>
      <c r="F133" s="366">
        <v>0</v>
      </c>
      <c r="G133" s="322">
        <v>37900</v>
      </c>
      <c r="H133" s="298">
        <v>37900</v>
      </c>
      <c r="I133" s="366">
        <v>0</v>
      </c>
      <c r="J133" s="298">
        <v>0</v>
      </c>
      <c r="K133" s="366">
        <v>0</v>
      </c>
      <c r="L133" s="212">
        <v>0</v>
      </c>
      <c r="M133" s="213" t="e">
        <v>#DIV/0!</v>
      </c>
      <c r="N133" s="214">
        <v>0</v>
      </c>
      <c r="O133" s="213">
        <v>0</v>
      </c>
      <c r="P133" s="213" t="s">
        <v>45</v>
      </c>
      <c r="Q133" s="214">
        <v>0</v>
      </c>
    </row>
    <row r="134" spans="1:19" x14ac:dyDescent="0.3">
      <c r="A134" s="182"/>
      <c r="B134" s="335" t="s">
        <v>235</v>
      </c>
      <c r="C134" s="268" t="s">
        <v>79</v>
      </c>
      <c r="D134" s="367">
        <v>30000</v>
      </c>
      <c r="E134" s="367">
        <v>30000</v>
      </c>
      <c r="F134" s="306">
        <v>0</v>
      </c>
      <c r="G134" s="367">
        <v>37900</v>
      </c>
      <c r="H134" s="367">
        <v>37900</v>
      </c>
      <c r="I134" s="306">
        <v>0</v>
      </c>
      <c r="J134" s="305">
        <v>0</v>
      </c>
      <c r="K134" s="306">
        <v>0</v>
      </c>
      <c r="L134" s="218">
        <v>0</v>
      </c>
      <c r="M134" s="219" t="e">
        <v>#DIV/0!</v>
      </c>
      <c r="N134" s="220">
        <v>0</v>
      </c>
      <c r="O134" s="219">
        <v>0</v>
      </c>
      <c r="P134" s="219" t="s">
        <v>45</v>
      </c>
      <c r="Q134" s="220">
        <v>0</v>
      </c>
    </row>
    <row r="135" spans="1:19" x14ac:dyDescent="0.3">
      <c r="A135" s="182"/>
      <c r="B135" s="358" t="s">
        <v>236</v>
      </c>
      <c r="C135" s="280"/>
      <c r="D135" s="359">
        <v>10000</v>
      </c>
      <c r="E135" s="360">
        <v>10000</v>
      </c>
      <c r="F135" s="186">
        <v>0</v>
      </c>
      <c r="G135" s="359">
        <v>10000</v>
      </c>
      <c r="H135" s="360">
        <v>10000</v>
      </c>
      <c r="I135" s="186">
        <v>0</v>
      </c>
      <c r="J135" s="259">
        <v>0</v>
      </c>
      <c r="K135" s="186">
        <v>0</v>
      </c>
      <c r="L135" s="223">
        <v>0</v>
      </c>
      <c r="M135" s="224" t="e">
        <v>#DIV/0!</v>
      </c>
      <c r="N135" s="225">
        <v>0</v>
      </c>
      <c r="O135" s="224">
        <v>0</v>
      </c>
      <c r="P135" s="224" t="s">
        <v>45</v>
      </c>
      <c r="Q135" s="225">
        <v>0</v>
      </c>
    </row>
    <row r="136" spans="1:19" x14ac:dyDescent="0.3">
      <c r="A136" s="182"/>
      <c r="B136" s="358" t="s">
        <v>237</v>
      </c>
      <c r="C136" s="280"/>
      <c r="D136" s="368">
        <v>20000</v>
      </c>
      <c r="E136" s="362">
        <v>20000</v>
      </c>
      <c r="F136" s="186">
        <v>0</v>
      </c>
      <c r="G136" s="368">
        <v>20000</v>
      </c>
      <c r="H136" s="362">
        <v>20000</v>
      </c>
      <c r="I136" s="186">
        <v>0</v>
      </c>
      <c r="J136" s="259">
        <v>0</v>
      </c>
      <c r="K136" s="186">
        <v>0</v>
      </c>
      <c r="L136" s="231">
        <v>0</v>
      </c>
      <c r="M136" s="232" t="e">
        <v>#DIV/0!</v>
      </c>
      <c r="N136" s="233">
        <v>0</v>
      </c>
      <c r="O136" s="227">
        <v>0</v>
      </c>
      <c r="P136" s="190" t="s">
        <v>45</v>
      </c>
      <c r="Q136" s="191">
        <v>0</v>
      </c>
    </row>
    <row r="137" spans="1:19" ht="15" customHeight="1" x14ac:dyDescent="0.3">
      <c r="A137" s="182"/>
      <c r="B137" s="486" t="s">
        <v>291</v>
      </c>
      <c r="C137" s="280"/>
      <c r="D137" s="487">
        <v>0</v>
      </c>
      <c r="E137" s="362"/>
      <c r="F137" s="186"/>
      <c r="G137" s="487">
        <v>7900</v>
      </c>
      <c r="H137" s="488">
        <v>7900</v>
      </c>
      <c r="I137" s="449">
        <v>0</v>
      </c>
      <c r="J137" s="259">
        <v>0</v>
      </c>
      <c r="K137" s="186">
        <v>0</v>
      </c>
      <c r="L137" s="231">
        <v>0</v>
      </c>
      <c r="M137" s="232" t="e">
        <v>#DIV/0!</v>
      </c>
      <c r="N137" s="233">
        <v>0</v>
      </c>
      <c r="O137" s="286">
        <v>0</v>
      </c>
      <c r="P137" s="232" t="s">
        <v>45</v>
      </c>
      <c r="Q137" s="233">
        <v>0</v>
      </c>
    </row>
    <row r="138" spans="1:19" ht="28" x14ac:dyDescent="0.3">
      <c r="A138" s="182"/>
      <c r="B138" s="369" t="s">
        <v>238</v>
      </c>
      <c r="C138" s="370" t="s">
        <v>81</v>
      </c>
      <c r="D138" s="298">
        <v>0</v>
      </c>
      <c r="E138" s="371"/>
      <c r="F138" s="372">
        <v>0</v>
      </c>
      <c r="G138" s="489">
        <v>19000</v>
      </c>
      <c r="H138" s="490">
        <v>19000</v>
      </c>
      <c r="I138" s="491">
        <v>0</v>
      </c>
      <c r="J138" s="490">
        <v>20000</v>
      </c>
      <c r="K138" s="492">
        <v>0</v>
      </c>
      <c r="L138" s="218">
        <v>1.0526315789473684</v>
      </c>
      <c r="M138" s="219" t="e">
        <v>#DIV/0!</v>
      </c>
      <c r="N138" s="220">
        <v>1.0526315789473684</v>
      </c>
      <c r="O138" s="493">
        <v>1.0526315789473684</v>
      </c>
      <c r="P138" s="493" t="s">
        <v>45</v>
      </c>
      <c r="Q138" s="494">
        <v>1.0526315789473684</v>
      </c>
      <c r="S138" s="166"/>
    </row>
    <row r="139" spans="1:19" ht="17.25" customHeight="1" x14ac:dyDescent="0.3">
      <c r="A139" s="182"/>
      <c r="B139" s="331" t="s">
        <v>239</v>
      </c>
      <c r="C139" s="248" t="s">
        <v>79</v>
      </c>
      <c r="D139" s="298">
        <v>70000</v>
      </c>
      <c r="E139" s="210">
        <v>70000</v>
      </c>
      <c r="F139" s="211">
        <v>0</v>
      </c>
      <c r="G139" s="298">
        <v>70000</v>
      </c>
      <c r="H139" s="298">
        <v>70000</v>
      </c>
      <c r="I139" s="366">
        <v>0</v>
      </c>
      <c r="J139" s="298">
        <v>11370.6</v>
      </c>
      <c r="K139" s="366">
        <v>0</v>
      </c>
      <c r="L139" s="212">
        <v>0.16243714285714286</v>
      </c>
      <c r="M139" s="213" t="e">
        <v>#DIV/0!</v>
      </c>
      <c r="N139" s="214">
        <v>0.16243714285714286</v>
      </c>
      <c r="O139" s="213">
        <v>0.16243714285714286</v>
      </c>
      <c r="P139" s="213" t="s">
        <v>45</v>
      </c>
      <c r="Q139" s="214">
        <v>0.16243714285714286</v>
      </c>
    </row>
    <row r="140" spans="1:19" x14ac:dyDescent="0.3">
      <c r="A140" s="182"/>
      <c r="B140" s="257" t="s">
        <v>240</v>
      </c>
      <c r="C140" s="244"/>
      <c r="D140" s="373">
        <v>60000</v>
      </c>
      <c r="E140" s="374">
        <v>60000</v>
      </c>
      <c r="F140" s="354">
        <v>0</v>
      </c>
      <c r="G140" s="373">
        <v>60000</v>
      </c>
      <c r="H140" s="374">
        <v>60000</v>
      </c>
      <c r="I140" s="354">
        <v>0</v>
      </c>
      <c r="J140" s="374">
        <v>1350</v>
      </c>
      <c r="K140" s="354">
        <v>0</v>
      </c>
      <c r="L140" s="218">
        <v>2.2499999999999999E-2</v>
      </c>
      <c r="M140" s="219" t="e">
        <v>#DIV/0!</v>
      </c>
      <c r="N140" s="220">
        <v>2.2499999999999999E-2</v>
      </c>
      <c r="O140" s="219">
        <v>2.2499999999999999E-2</v>
      </c>
      <c r="P140" s="219" t="s">
        <v>45</v>
      </c>
      <c r="Q140" s="220">
        <v>2.2499999999999999E-2</v>
      </c>
    </row>
    <row r="141" spans="1:19" x14ac:dyDescent="0.3">
      <c r="A141" s="182"/>
      <c r="B141" s="375" t="s">
        <v>241</v>
      </c>
      <c r="C141" s="244"/>
      <c r="D141" s="376">
        <v>35000</v>
      </c>
      <c r="E141" s="377">
        <v>35000</v>
      </c>
      <c r="F141" s="378">
        <v>0</v>
      </c>
      <c r="G141" s="376">
        <v>35000</v>
      </c>
      <c r="H141" s="377">
        <v>35000</v>
      </c>
      <c r="I141" s="378">
        <v>0</v>
      </c>
      <c r="J141" s="377">
        <v>1350</v>
      </c>
      <c r="K141" s="379">
        <v>0</v>
      </c>
      <c r="L141" s="223">
        <v>3.8571428571428569E-2</v>
      </c>
      <c r="M141" s="224" t="e">
        <v>#DIV/0!</v>
      </c>
      <c r="N141" s="225">
        <v>3.8571428571428569E-2</v>
      </c>
      <c r="O141" s="224">
        <v>3.8571428571428569E-2</v>
      </c>
      <c r="P141" s="224" t="s">
        <v>45</v>
      </c>
      <c r="Q141" s="225">
        <v>3.8571428571428569E-2</v>
      </c>
    </row>
    <row r="142" spans="1:19" x14ac:dyDescent="0.3">
      <c r="A142" s="182"/>
      <c r="B142" s="375" t="s">
        <v>242</v>
      </c>
      <c r="C142" s="380"/>
      <c r="D142" s="376">
        <v>25000</v>
      </c>
      <c r="E142" s="377">
        <v>25000</v>
      </c>
      <c r="F142" s="378">
        <v>0</v>
      </c>
      <c r="G142" s="376">
        <v>25000</v>
      </c>
      <c r="H142" s="377">
        <v>25000</v>
      </c>
      <c r="I142" s="378">
        <v>0</v>
      </c>
      <c r="J142" s="377">
        <v>0</v>
      </c>
      <c r="K142" s="379">
        <v>0</v>
      </c>
      <c r="L142" s="189">
        <v>0</v>
      </c>
      <c r="M142" s="190" t="e">
        <v>#DIV/0!</v>
      </c>
      <c r="N142" s="191">
        <v>0</v>
      </c>
      <c r="O142" s="190">
        <v>0</v>
      </c>
      <c r="P142" s="190" t="s">
        <v>45</v>
      </c>
      <c r="Q142" s="191">
        <v>0</v>
      </c>
    </row>
    <row r="143" spans="1:19" x14ac:dyDescent="0.3">
      <c r="A143" s="182"/>
      <c r="B143" s="335" t="s">
        <v>243</v>
      </c>
      <c r="C143" s="244"/>
      <c r="D143" s="294">
        <v>10000</v>
      </c>
      <c r="E143" s="295">
        <v>10000</v>
      </c>
      <c r="F143" s="381">
        <v>0</v>
      </c>
      <c r="G143" s="294">
        <v>10000</v>
      </c>
      <c r="H143" s="295">
        <v>10000</v>
      </c>
      <c r="I143" s="381">
        <v>0</v>
      </c>
      <c r="J143" s="295">
        <v>10020.6</v>
      </c>
      <c r="K143" s="446">
        <v>0</v>
      </c>
      <c r="L143" s="231">
        <v>1.00206</v>
      </c>
      <c r="M143" s="232" t="e">
        <v>#DIV/0!</v>
      </c>
      <c r="N143" s="233">
        <v>1.00206</v>
      </c>
      <c r="O143" s="232">
        <v>1.00206</v>
      </c>
      <c r="P143" s="232" t="s">
        <v>45</v>
      </c>
      <c r="Q143" s="233">
        <v>1.00206</v>
      </c>
    </row>
    <row r="144" spans="1:19" hidden="1" x14ac:dyDescent="0.3">
      <c r="A144" s="182"/>
      <c r="B144" s="358" t="s">
        <v>244</v>
      </c>
      <c r="C144" s="382"/>
      <c r="D144" s="359">
        <v>0</v>
      </c>
      <c r="E144" s="360"/>
      <c r="F144" s="261"/>
      <c r="G144" s="359">
        <v>0</v>
      </c>
      <c r="H144" s="360"/>
      <c r="I144" s="261"/>
      <c r="J144" s="259"/>
      <c r="K144" s="261"/>
      <c r="L144" s="218" t="e">
        <v>#DIV/0!</v>
      </c>
      <c r="M144" s="219" t="e">
        <v>#DIV/0!</v>
      </c>
      <c r="N144" s="220" t="e">
        <v>#DIV/0!</v>
      </c>
      <c r="O144" s="219" t="s">
        <v>45</v>
      </c>
      <c r="P144" s="219" t="s">
        <v>45</v>
      </c>
      <c r="Q144" s="220" t="s">
        <v>45</v>
      </c>
    </row>
    <row r="145" spans="1:19" hidden="1" x14ac:dyDescent="0.3">
      <c r="A145" s="182"/>
      <c r="B145" s="358" t="s">
        <v>101</v>
      </c>
      <c r="C145" s="382"/>
      <c r="D145" s="359">
        <v>0</v>
      </c>
      <c r="E145" s="360"/>
      <c r="F145" s="261"/>
      <c r="G145" s="359">
        <v>0</v>
      </c>
      <c r="H145" s="360"/>
      <c r="I145" s="261"/>
      <c r="J145" s="259"/>
      <c r="K145" s="261"/>
      <c r="L145" s="218" t="e">
        <v>#DIV/0!</v>
      </c>
      <c r="M145" s="219" t="e">
        <v>#DIV/0!</v>
      </c>
      <c r="N145" s="220" t="e">
        <v>#DIV/0!</v>
      </c>
      <c r="O145" s="219" t="s">
        <v>45</v>
      </c>
      <c r="P145" s="219" t="s">
        <v>45</v>
      </c>
      <c r="Q145" s="220" t="s">
        <v>45</v>
      </c>
    </row>
    <row r="146" spans="1:19" x14ac:dyDescent="0.3">
      <c r="A146" s="182"/>
      <c r="B146" s="331" t="s">
        <v>102</v>
      </c>
      <c r="C146" s="339"/>
      <c r="D146" s="210">
        <v>355000</v>
      </c>
      <c r="E146" s="210">
        <v>355000</v>
      </c>
      <c r="F146" s="211">
        <v>0</v>
      </c>
      <c r="G146" s="210">
        <v>355000</v>
      </c>
      <c r="H146" s="210">
        <v>355000</v>
      </c>
      <c r="I146" s="211">
        <v>0</v>
      </c>
      <c r="J146" s="210">
        <v>167323.25</v>
      </c>
      <c r="K146" s="211">
        <v>0</v>
      </c>
      <c r="L146" s="212">
        <v>0.47133309859154932</v>
      </c>
      <c r="M146" s="213" t="e">
        <v>#DIV/0!</v>
      </c>
      <c r="N146" s="214">
        <v>0.47133309859154932</v>
      </c>
      <c r="O146" s="213">
        <v>0.47133309859154932</v>
      </c>
      <c r="P146" s="213" t="s">
        <v>45</v>
      </c>
      <c r="Q146" s="214">
        <v>0.47133309859154932</v>
      </c>
    </row>
    <row r="147" spans="1:19" x14ac:dyDescent="0.3">
      <c r="A147" s="182"/>
      <c r="B147" s="383" t="s">
        <v>245</v>
      </c>
      <c r="C147" s="268" t="s">
        <v>81</v>
      </c>
      <c r="D147" s="258">
        <v>70000</v>
      </c>
      <c r="E147" s="259">
        <v>70000</v>
      </c>
      <c r="F147" s="186">
        <v>0</v>
      </c>
      <c r="G147" s="258">
        <v>70000</v>
      </c>
      <c r="H147" s="259">
        <v>70000</v>
      </c>
      <c r="I147" s="186">
        <v>0</v>
      </c>
      <c r="J147" s="259">
        <v>138140.25</v>
      </c>
      <c r="K147" s="186">
        <v>0</v>
      </c>
      <c r="L147" s="223">
        <v>1.9734321428571429</v>
      </c>
      <c r="M147" s="224" t="e">
        <v>#DIV/0!</v>
      </c>
      <c r="N147" s="225">
        <v>1.9734321428571429</v>
      </c>
      <c r="O147" s="224">
        <v>1.9734321428571429</v>
      </c>
      <c r="P147" s="224" t="s">
        <v>45</v>
      </c>
      <c r="Q147" s="225">
        <v>1.9734321428571429</v>
      </c>
    </row>
    <row r="148" spans="1:19" x14ac:dyDescent="0.3">
      <c r="A148" s="182"/>
      <c r="B148" s="383" t="s">
        <v>246</v>
      </c>
      <c r="C148" s="268" t="s">
        <v>79</v>
      </c>
      <c r="D148" s="258">
        <v>90000</v>
      </c>
      <c r="E148" s="259">
        <v>90000</v>
      </c>
      <c r="F148" s="186">
        <v>0</v>
      </c>
      <c r="G148" s="258">
        <v>90000</v>
      </c>
      <c r="H148" s="259">
        <v>90000</v>
      </c>
      <c r="I148" s="186">
        <v>0</v>
      </c>
      <c r="J148" s="259">
        <v>0</v>
      </c>
      <c r="K148" s="186">
        <v>0</v>
      </c>
      <c r="L148" s="189">
        <v>0</v>
      </c>
      <c r="M148" s="190" t="e">
        <v>#DIV/0!</v>
      </c>
      <c r="N148" s="191">
        <v>0</v>
      </c>
      <c r="O148" s="190">
        <v>0</v>
      </c>
      <c r="P148" s="190" t="s">
        <v>45</v>
      </c>
      <c r="Q148" s="191">
        <v>0</v>
      </c>
    </row>
    <row r="149" spans="1:19" x14ac:dyDescent="0.3">
      <c r="A149" s="182"/>
      <c r="B149" s="257" t="s">
        <v>103</v>
      </c>
      <c r="C149" s="268" t="s">
        <v>81</v>
      </c>
      <c r="D149" s="216">
        <v>80000</v>
      </c>
      <c r="E149" s="185">
        <v>80000</v>
      </c>
      <c r="F149" s="186">
        <v>0</v>
      </c>
      <c r="G149" s="216">
        <v>80000</v>
      </c>
      <c r="H149" s="185">
        <v>80000</v>
      </c>
      <c r="I149" s="186">
        <v>0</v>
      </c>
      <c r="J149" s="185">
        <v>9183</v>
      </c>
      <c r="K149" s="186">
        <v>0</v>
      </c>
      <c r="L149" s="189">
        <v>0.1147875</v>
      </c>
      <c r="M149" s="190" t="e">
        <v>#DIV/0!</v>
      </c>
      <c r="N149" s="191">
        <v>0.1147875</v>
      </c>
      <c r="O149" s="190">
        <v>0.1147875</v>
      </c>
      <c r="P149" s="190" t="s">
        <v>45</v>
      </c>
      <c r="Q149" s="191">
        <v>0.1147875</v>
      </c>
      <c r="S149" s="483"/>
    </row>
    <row r="150" spans="1:19" s="384" customFormat="1" x14ac:dyDescent="0.35">
      <c r="A150" s="324"/>
      <c r="B150" s="260" t="s">
        <v>104</v>
      </c>
      <c r="C150" s="244" t="s">
        <v>81</v>
      </c>
      <c r="D150" s="258">
        <v>20000</v>
      </c>
      <c r="E150" s="259">
        <v>20000</v>
      </c>
      <c r="F150" s="261">
        <v>0</v>
      </c>
      <c r="G150" s="258">
        <v>20000</v>
      </c>
      <c r="H150" s="259">
        <v>20000</v>
      </c>
      <c r="I150" s="261">
        <v>0</v>
      </c>
      <c r="J150" s="259">
        <v>20000</v>
      </c>
      <c r="K150" s="261">
        <v>0</v>
      </c>
      <c r="L150" s="262">
        <v>1</v>
      </c>
      <c r="M150" s="263" t="e">
        <v>#DIV/0!</v>
      </c>
      <c r="N150" s="264">
        <v>1</v>
      </c>
      <c r="O150" s="263">
        <v>1</v>
      </c>
      <c r="P150" s="263" t="s">
        <v>45</v>
      </c>
      <c r="Q150" s="264">
        <v>1</v>
      </c>
      <c r="S150" s="166"/>
    </row>
    <row r="151" spans="1:19" s="166" customFormat="1" ht="28" x14ac:dyDescent="0.35">
      <c r="A151" s="173"/>
      <c r="B151" s="260" t="s">
        <v>247</v>
      </c>
      <c r="C151" s="244" t="s">
        <v>81</v>
      </c>
      <c r="D151" s="258">
        <v>45000</v>
      </c>
      <c r="E151" s="259">
        <v>45000</v>
      </c>
      <c r="F151" s="261">
        <v>0</v>
      </c>
      <c r="G151" s="258">
        <v>45000</v>
      </c>
      <c r="H151" s="259">
        <v>45000</v>
      </c>
      <c r="I151" s="261">
        <v>0</v>
      </c>
      <c r="J151" s="259">
        <v>0</v>
      </c>
      <c r="K151" s="261">
        <v>0</v>
      </c>
      <c r="L151" s="262">
        <v>0</v>
      </c>
      <c r="M151" s="263" t="e">
        <v>#DIV/0!</v>
      </c>
      <c r="N151" s="264">
        <v>0</v>
      </c>
      <c r="O151" s="263">
        <v>0</v>
      </c>
      <c r="P151" s="263" t="s">
        <v>45</v>
      </c>
      <c r="Q151" s="264">
        <v>0</v>
      </c>
    </row>
    <row r="152" spans="1:19" hidden="1" x14ac:dyDescent="0.3">
      <c r="A152" s="182"/>
      <c r="B152" s="383" t="s">
        <v>248</v>
      </c>
      <c r="C152" s="268" t="s">
        <v>79</v>
      </c>
      <c r="D152" s="258">
        <v>0</v>
      </c>
      <c r="E152" s="259"/>
      <c r="F152" s="186"/>
      <c r="G152" s="258">
        <v>0</v>
      </c>
      <c r="H152" s="259"/>
      <c r="I152" s="261"/>
      <c r="J152" s="259">
        <v>0</v>
      </c>
      <c r="K152" s="261">
        <v>0</v>
      </c>
      <c r="L152" s="262" t="e">
        <v>#DIV/0!</v>
      </c>
      <c r="M152" s="263" t="e">
        <v>#DIV/0!</v>
      </c>
      <c r="N152" s="264" t="e">
        <v>#DIV/0!</v>
      </c>
      <c r="O152" s="263" t="s">
        <v>45</v>
      </c>
      <c r="P152" s="263" t="s">
        <v>45</v>
      </c>
      <c r="Q152" s="264" t="s">
        <v>45</v>
      </c>
    </row>
    <row r="153" spans="1:19" ht="28" x14ac:dyDescent="0.3">
      <c r="A153" s="182"/>
      <c r="B153" s="383" t="s">
        <v>249</v>
      </c>
      <c r="C153" s="244" t="s">
        <v>81</v>
      </c>
      <c r="D153" s="258">
        <v>50000</v>
      </c>
      <c r="E153" s="259">
        <v>50000</v>
      </c>
      <c r="F153" s="261">
        <v>0</v>
      </c>
      <c r="G153" s="258">
        <v>50000</v>
      </c>
      <c r="H153" s="259">
        <v>50000</v>
      </c>
      <c r="I153" s="261">
        <v>0</v>
      </c>
      <c r="J153" s="259">
        <v>0</v>
      </c>
      <c r="K153" s="261">
        <v>0</v>
      </c>
      <c r="L153" s="385">
        <v>0</v>
      </c>
      <c r="M153" s="349" t="e">
        <v>#DIV/0!</v>
      </c>
      <c r="N153" s="350">
        <v>0</v>
      </c>
      <c r="O153" s="265">
        <v>0</v>
      </c>
      <c r="P153" s="263" t="s">
        <v>45</v>
      </c>
      <c r="Q153" s="264">
        <v>0</v>
      </c>
      <c r="S153" s="166"/>
    </row>
    <row r="154" spans="1:19" hidden="1" x14ac:dyDescent="0.3">
      <c r="A154" s="182"/>
      <c r="B154" s="386" t="s">
        <v>250</v>
      </c>
      <c r="C154" s="244" t="s">
        <v>81</v>
      </c>
      <c r="D154" s="258">
        <v>0</v>
      </c>
      <c r="E154" s="259"/>
      <c r="F154" s="186"/>
      <c r="G154" s="258">
        <v>0</v>
      </c>
      <c r="H154" s="259"/>
      <c r="I154" s="186"/>
      <c r="J154" s="185"/>
      <c r="K154" s="186"/>
      <c r="L154" s="218" t="e">
        <v>#DIV/0!</v>
      </c>
      <c r="M154" s="219" t="e">
        <v>#DIV/0!</v>
      </c>
      <c r="N154" s="220" t="e">
        <v>#DIV/0!</v>
      </c>
      <c r="O154" s="265" t="s">
        <v>45</v>
      </c>
      <c r="P154" s="263" t="s">
        <v>45</v>
      </c>
      <c r="Q154" s="264" t="s">
        <v>45</v>
      </c>
    </row>
    <row r="155" spans="1:19" hidden="1" x14ac:dyDescent="0.3">
      <c r="A155" s="182"/>
      <c r="B155" s="386" t="s">
        <v>251</v>
      </c>
      <c r="C155" s="244" t="s">
        <v>79</v>
      </c>
      <c r="D155" s="258">
        <v>0</v>
      </c>
      <c r="E155" s="259"/>
      <c r="F155" s="186"/>
      <c r="G155" s="258">
        <v>0</v>
      </c>
      <c r="H155" s="259"/>
      <c r="I155" s="186"/>
      <c r="J155" s="185"/>
      <c r="K155" s="186"/>
      <c r="L155" s="218" t="e">
        <v>#DIV/0!</v>
      </c>
      <c r="M155" s="219" t="e">
        <v>#DIV/0!</v>
      </c>
      <c r="N155" s="220" t="e">
        <v>#DIV/0!</v>
      </c>
      <c r="O155" s="265" t="s">
        <v>45</v>
      </c>
      <c r="P155" s="263" t="s">
        <v>45</v>
      </c>
      <c r="Q155" s="264" t="s">
        <v>45</v>
      </c>
    </row>
    <row r="156" spans="1:19" s="166" customFormat="1" ht="26.5" hidden="1" customHeight="1" x14ac:dyDescent="0.3">
      <c r="A156" s="173"/>
      <c r="B156" s="387" t="s">
        <v>252</v>
      </c>
      <c r="C156" s="293" t="s">
        <v>81</v>
      </c>
      <c r="D156" s="258">
        <v>0</v>
      </c>
      <c r="E156" s="295"/>
      <c r="F156" s="381"/>
      <c r="G156" s="258">
        <v>0</v>
      </c>
      <c r="H156" s="295"/>
      <c r="I156" s="381"/>
      <c r="J156" s="295"/>
      <c r="K156" s="381"/>
      <c r="L156" s="218" t="e">
        <v>#DIV/0!</v>
      </c>
      <c r="M156" s="219" t="e">
        <v>#DIV/0!</v>
      </c>
      <c r="N156" s="220" t="e">
        <v>#DIV/0!</v>
      </c>
      <c r="O156" s="348" t="s">
        <v>45</v>
      </c>
      <c r="P156" s="349" t="s">
        <v>45</v>
      </c>
      <c r="Q156" s="350" t="s">
        <v>45</v>
      </c>
    </row>
    <row r="157" spans="1:19" s="166" customFormat="1" ht="26.5" hidden="1" customHeight="1" x14ac:dyDescent="0.3">
      <c r="A157" s="173"/>
      <c r="B157" s="369" t="s">
        <v>253</v>
      </c>
      <c r="C157" s="370" t="s">
        <v>81</v>
      </c>
      <c r="D157" s="298">
        <v>0</v>
      </c>
      <c r="E157" s="371"/>
      <c r="F157" s="372">
        <v>0</v>
      </c>
      <c r="G157" s="298">
        <v>0</v>
      </c>
      <c r="H157" s="371"/>
      <c r="I157" s="372">
        <v>0</v>
      </c>
      <c r="J157" s="371">
        <v>0</v>
      </c>
      <c r="K157" s="372">
        <v>0</v>
      </c>
      <c r="L157" s="218" t="e">
        <v>#DIV/0!</v>
      </c>
      <c r="M157" s="219" t="e">
        <v>#DIV/0!</v>
      </c>
      <c r="N157" s="220" t="e">
        <v>#DIV/0!</v>
      </c>
      <c r="O157" s="219" t="s">
        <v>45</v>
      </c>
      <c r="P157" s="219" t="s">
        <v>45</v>
      </c>
      <c r="Q157" s="220" t="s">
        <v>45</v>
      </c>
    </row>
    <row r="158" spans="1:19" x14ac:dyDescent="0.3">
      <c r="A158" s="182"/>
      <c r="B158" s="388" t="s">
        <v>254</v>
      </c>
      <c r="C158" s="248" t="s">
        <v>79</v>
      </c>
      <c r="D158" s="298">
        <v>125000</v>
      </c>
      <c r="E158" s="298">
        <v>125000</v>
      </c>
      <c r="F158" s="366">
        <v>0</v>
      </c>
      <c r="G158" s="298">
        <v>178000</v>
      </c>
      <c r="H158" s="298">
        <v>178000</v>
      </c>
      <c r="I158" s="366">
        <v>0</v>
      </c>
      <c r="J158" s="298">
        <v>1788</v>
      </c>
      <c r="K158" s="366">
        <v>0</v>
      </c>
      <c r="L158" s="212">
        <v>1.0044943820224719E-2</v>
      </c>
      <c r="M158" s="213" t="e">
        <v>#DIV/0!</v>
      </c>
      <c r="N158" s="214">
        <v>1.0044943820224719E-2</v>
      </c>
      <c r="O158" s="482">
        <v>1.0044943820224719E-2</v>
      </c>
      <c r="P158" s="424" t="s">
        <v>45</v>
      </c>
      <c r="Q158" s="425">
        <v>1.0044943820224719E-2</v>
      </c>
    </row>
    <row r="159" spans="1:19" x14ac:dyDescent="0.3">
      <c r="A159" s="182"/>
      <c r="B159" s="335" t="s">
        <v>255</v>
      </c>
      <c r="C159" s="268"/>
      <c r="D159" s="216">
        <v>25000</v>
      </c>
      <c r="E159" s="389">
        <v>25000</v>
      </c>
      <c r="F159" s="390">
        <v>0</v>
      </c>
      <c r="G159" s="216">
        <v>65000</v>
      </c>
      <c r="H159" s="389">
        <v>65000</v>
      </c>
      <c r="I159" s="390">
        <v>0</v>
      </c>
      <c r="J159" s="259">
        <v>1788</v>
      </c>
      <c r="K159" s="186">
        <v>0</v>
      </c>
      <c r="L159" s="223">
        <v>2.7507692307692309E-2</v>
      </c>
      <c r="M159" s="224" t="e">
        <v>#DIV/0!</v>
      </c>
      <c r="N159" s="225">
        <v>2.7507692307692309E-2</v>
      </c>
      <c r="O159" s="224">
        <v>2.7507692307692309E-2</v>
      </c>
      <c r="P159" s="224" t="s">
        <v>45</v>
      </c>
      <c r="Q159" s="225">
        <v>2.7507692307692309E-2</v>
      </c>
    </row>
    <row r="160" spans="1:19" x14ac:dyDescent="0.3">
      <c r="A160" s="182"/>
      <c r="B160" s="335" t="s">
        <v>256</v>
      </c>
      <c r="C160" s="268"/>
      <c r="D160" s="216">
        <v>100000</v>
      </c>
      <c r="E160" s="185">
        <v>100000</v>
      </c>
      <c r="F160" s="186">
        <v>0</v>
      </c>
      <c r="G160" s="216">
        <v>113000</v>
      </c>
      <c r="H160" s="185">
        <v>113000</v>
      </c>
      <c r="I160" s="186">
        <v>0</v>
      </c>
      <c r="J160" s="259">
        <v>0</v>
      </c>
      <c r="K160" s="186">
        <v>0</v>
      </c>
      <c r="L160" s="196">
        <v>0</v>
      </c>
      <c r="M160" s="197" t="e">
        <v>#DIV/0!</v>
      </c>
      <c r="N160" s="198">
        <v>0</v>
      </c>
      <c r="O160" s="199">
        <v>0</v>
      </c>
      <c r="P160" s="197" t="s">
        <v>45</v>
      </c>
      <c r="Q160" s="198">
        <v>0</v>
      </c>
    </row>
    <row r="161" spans="1:21" s="166" customFormat="1" x14ac:dyDescent="0.35">
      <c r="A161" s="165"/>
      <c r="B161" s="174" t="s">
        <v>105</v>
      </c>
      <c r="C161" s="458"/>
      <c r="D161" s="230">
        <v>6262133</v>
      </c>
      <c r="E161" s="202">
        <v>4277000</v>
      </c>
      <c r="F161" s="203">
        <v>1985133</v>
      </c>
      <c r="G161" s="230">
        <v>6532797</v>
      </c>
      <c r="H161" s="202">
        <v>4497900</v>
      </c>
      <c r="I161" s="203">
        <v>2034897</v>
      </c>
      <c r="J161" s="202">
        <v>607278.42999999993</v>
      </c>
      <c r="K161" s="203">
        <v>0</v>
      </c>
      <c r="L161" s="179">
        <v>0.13501376864759107</v>
      </c>
      <c r="M161" s="180">
        <v>0</v>
      </c>
      <c r="N161" s="181">
        <v>9.2958411228758517E-2</v>
      </c>
      <c r="O161" s="342">
        <v>0.13501376864759107</v>
      </c>
      <c r="P161" s="180">
        <v>0</v>
      </c>
      <c r="Q161" s="181">
        <v>9.2958411228758517E-2</v>
      </c>
    </row>
    <row r="162" spans="1:21" x14ac:dyDescent="0.3">
      <c r="A162" s="182"/>
      <c r="B162" s="391" t="s">
        <v>257</v>
      </c>
      <c r="C162" s="184" t="s">
        <v>79</v>
      </c>
      <c r="D162" s="304">
        <v>2803432</v>
      </c>
      <c r="E162" s="305">
        <v>2508000</v>
      </c>
      <c r="F162" s="392">
        <v>295432</v>
      </c>
      <c r="G162" s="304">
        <v>2942432</v>
      </c>
      <c r="H162" s="305">
        <v>2609000</v>
      </c>
      <c r="I162" s="392">
        <v>333432</v>
      </c>
      <c r="J162" s="393">
        <v>234167.03</v>
      </c>
      <c r="K162" s="394">
        <v>0</v>
      </c>
      <c r="L162" s="212">
        <v>8.9753556918359526E-2</v>
      </c>
      <c r="M162" s="213">
        <v>0</v>
      </c>
      <c r="N162" s="214">
        <v>7.9582817886700519E-2</v>
      </c>
      <c r="O162" s="343">
        <v>8.9753556918359526E-2</v>
      </c>
      <c r="P162" s="213">
        <v>0</v>
      </c>
      <c r="Q162" s="214">
        <v>7.9582817886700519E-2</v>
      </c>
    </row>
    <row r="163" spans="1:21" x14ac:dyDescent="0.3">
      <c r="A163" s="182"/>
      <c r="B163" s="395" t="s">
        <v>258</v>
      </c>
      <c r="C163" s="396"/>
      <c r="D163" s="258">
        <v>1200000</v>
      </c>
      <c r="E163" s="312">
        <v>1200000</v>
      </c>
      <c r="F163" s="313">
        <v>0</v>
      </c>
      <c r="G163" s="258">
        <v>1200000</v>
      </c>
      <c r="H163" s="312">
        <v>1200000</v>
      </c>
      <c r="I163" s="313">
        <v>0</v>
      </c>
      <c r="J163" s="259">
        <v>0</v>
      </c>
      <c r="K163" s="267">
        <v>0</v>
      </c>
      <c r="L163" s="299">
        <v>0</v>
      </c>
      <c r="M163" s="300" t="e">
        <v>#DIV/0!</v>
      </c>
      <c r="N163" s="301">
        <v>0</v>
      </c>
      <c r="O163" s="302">
        <v>0</v>
      </c>
      <c r="P163" s="300" t="s">
        <v>45</v>
      </c>
      <c r="Q163" s="301">
        <v>0</v>
      </c>
      <c r="S163" s="166"/>
    </row>
    <row r="164" spans="1:21" x14ac:dyDescent="0.3">
      <c r="A164" s="182"/>
      <c r="B164" s="397" t="s">
        <v>259</v>
      </c>
      <c r="C164" s="398"/>
      <c r="D164" s="216">
        <v>568000</v>
      </c>
      <c r="E164" s="185">
        <v>568000</v>
      </c>
      <c r="F164" s="186">
        <v>0</v>
      </c>
      <c r="G164" s="216">
        <v>568000</v>
      </c>
      <c r="H164" s="185">
        <v>568000</v>
      </c>
      <c r="I164" s="186">
        <v>0</v>
      </c>
      <c r="J164" s="259">
        <v>7400</v>
      </c>
      <c r="K164" s="186">
        <v>0</v>
      </c>
      <c r="L164" s="189">
        <v>1.3028169014084507E-2</v>
      </c>
      <c r="M164" s="190" t="e">
        <v>#DIV/0!</v>
      </c>
      <c r="N164" s="191">
        <v>1.3028169014084507E-2</v>
      </c>
      <c r="O164" s="190">
        <v>1.3028169014084507E-2</v>
      </c>
      <c r="P164" s="190" t="s">
        <v>45</v>
      </c>
      <c r="Q164" s="191">
        <v>1.3028169014084507E-2</v>
      </c>
      <c r="S164" s="166"/>
    </row>
    <row r="165" spans="1:21" s="400" customFormat="1" x14ac:dyDescent="0.3">
      <c r="A165" s="399"/>
      <c r="B165" s="215" t="s">
        <v>260</v>
      </c>
      <c r="C165" s="398"/>
      <c r="D165" s="258">
        <v>425033</v>
      </c>
      <c r="E165" s="259">
        <v>300000</v>
      </c>
      <c r="F165" s="261">
        <v>125033</v>
      </c>
      <c r="G165" s="258">
        <v>506033</v>
      </c>
      <c r="H165" s="259">
        <v>361000</v>
      </c>
      <c r="I165" s="261">
        <v>125033</v>
      </c>
      <c r="J165" s="259">
        <v>18258</v>
      </c>
      <c r="K165" s="186">
        <v>0</v>
      </c>
      <c r="L165" s="189">
        <v>5.057617728531856E-2</v>
      </c>
      <c r="M165" s="190">
        <v>0</v>
      </c>
      <c r="N165" s="191">
        <v>3.7565350500891916E-2</v>
      </c>
      <c r="O165" s="190">
        <v>5.057617728531856E-2</v>
      </c>
      <c r="P165" s="190">
        <v>0</v>
      </c>
      <c r="Q165" s="191">
        <v>3.7565350500891916E-2</v>
      </c>
      <c r="S165" s="450"/>
      <c r="U165" s="495"/>
    </row>
    <row r="166" spans="1:21" s="400" customFormat="1" x14ac:dyDescent="0.3">
      <c r="A166" s="399"/>
      <c r="B166" s="215" t="s">
        <v>261</v>
      </c>
      <c r="C166" s="398"/>
      <c r="D166" s="258">
        <v>240000</v>
      </c>
      <c r="E166" s="259">
        <v>240000</v>
      </c>
      <c r="F166" s="261">
        <v>0</v>
      </c>
      <c r="G166" s="258">
        <v>240000</v>
      </c>
      <c r="H166" s="259">
        <v>240000</v>
      </c>
      <c r="I166" s="261">
        <v>0</v>
      </c>
      <c r="J166" s="259">
        <v>132065.4</v>
      </c>
      <c r="K166" s="186">
        <v>0</v>
      </c>
      <c r="L166" s="189">
        <v>0.55027249999999994</v>
      </c>
      <c r="M166" s="190" t="e">
        <v>#DIV/0!</v>
      </c>
      <c r="N166" s="191">
        <v>0.55027249999999994</v>
      </c>
      <c r="O166" s="190">
        <v>0.55027249999999994</v>
      </c>
      <c r="P166" s="190" t="s">
        <v>45</v>
      </c>
      <c r="Q166" s="191">
        <v>0.55027249999999994</v>
      </c>
      <c r="S166" s="450"/>
    </row>
    <row r="167" spans="1:21" s="400" customFormat="1" x14ac:dyDescent="0.3">
      <c r="A167" s="399"/>
      <c r="B167" s="215" t="s">
        <v>262</v>
      </c>
      <c r="C167" s="398"/>
      <c r="D167" s="258">
        <v>138444</v>
      </c>
      <c r="E167" s="259">
        <v>100000</v>
      </c>
      <c r="F167" s="261">
        <v>38444</v>
      </c>
      <c r="G167" s="258">
        <v>176444</v>
      </c>
      <c r="H167" s="259">
        <v>100000</v>
      </c>
      <c r="I167" s="261">
        <v>76444</v>
      </c>
      <c r="J167" s="259">
        <v>76443.63</v>
      </c>
      <c r="K167" s="186">
        <v>0</v>
      </c>
      <c r="L167" s="189">
        <v>0.76443630000000007</v>
      </c>
      <c r="M167" s="190">
        <v>0</v>
      </c>
      <c r="N167" s="191">
        <v>0.43324584570741992</v>
      </c>
      <c r="O167" s="190">
        <v>0.76443630000000007</v>
      </c>
      <c r="P167" s="190">
        <v>0</v>
      </c>
      <c r="Q167" s="191">
        <v>0.43324584570741992</v>
      </c>
      <c r="S167" s="450"/>
    </row>
    <row r="168" spans="1:21" x14ac:dyDescent="0.3">
      <c r="A168" s="182"/>
      <c r="B168" s="401" t="s">
        <v>107</v>
      </c>
      <c r="C168" s="319"/>
      <c r="D168" s="258">
        <v>231955</v>
      </c>
      <c r="E168" s="259">
        <v>100000</v>
      </c>
      <c r="F168" s="261">
        <v>131955</v>
      </c>
      <c r="G168" s="258">
        <v>231955</v>
      </c>
      <c r="H168" s="259">
        <v>100000</v>
      </c>
      <c r="I168" s="261">
        <v>131955</v>
      </c>
      <c r="J168" s="259">
        <v>0</v>
      </c>
      <c r="K168" s="261">
        <v>0</v>
      </c>
      <c r="L168" s="385">
        <v>0</v>
      </c>
      <c r="M168" s="349">
        <v>0</v>
      </c>
      <c r="N168" s="350">
        <v>0</v>
      </c>
      <c r="O168" s="263">
        <v>0</v>
      </c>
      <c r="P168" s="263">
        <v>0</v>
      </c>
      <c r="Q168" s="264">
        <v>0</v>
      </c>
      <c r="R168" s="166"/>
      <c r="S168" s="166"/>
    </row>
    <row r="169" spans="1:21" hidden="1" x14ac:dyDescent="0.3">
      <c r="A169" s="182"/>
      <c r="B169" s="215" t="s">
        <v>106</v>
      </c>
      <c r="C169" s="184"/>
      <c r="D169" s="258">
        <v>0</v>
      </c>
      <c r="E169" s="259"/>
      <c r="F169" s="261">
        <v>0</v>
      </c>
      <c r="G169" s="258">
        <v>0</v>
      </c>
      <c r="H169" s="259"/>
      <c r="I169" s="261">
        <v>0</v>
      </c>
      <c r="J169" s="259">
        <v>0</v>
      </c>
      <c r="K169" s="186">
        <v>0</v>
      </c>
      <c r="L169" s="218" t="e">
        <v>#DIV/0!</v>
      </c>
      <c r="M169" s="219" t="e">
        <v>#DIV/0!</v>
      </c>
      <c r="N169" s="220" t="e">
        <v>#DIV/0!</v>
      </c>
      <c r="O169" s="190" t="s">
        <v>45</v>
      </c>
      <c r="P169" s="190" t="s">
        <v>45</v>
      </c>
      <c r="Q169" s="191" t="s">
        <v>45</v>
      </c>
      <c r="S169" s="166"/>
    </row>
    <row r="170" spans="1:21" s="166" customFormat="1" x14ac:dyDescent="0.3">
      <c r="A170" s="173"/>
      <c r="B170" s="325" t="s">
        <v>292</v>
      </c>
      <c r="C170" s="326"/>
      <c r="D170" s="294">
        <v>0</v>
      </c>
      <c r="E170" s="295"/>
      <c r="F170" s="381">
        <v>0</v>
      </c>
      <c r="G170" s="294">
        <v>40000</v>
      </c>
      <c r="H170" s="295">
        <v>40000</v>
      </c>
      <c r="I170" s="381">
        <v>0</v>
      </c>
      <c r="J170" s="259">
        <v>0</v>
      </c>
      <c r="K170" s="261">
        <v>0</v>
      </c>
      <c r="L170" s="218">
        <v>0</v>
      </c>
      <c r="M170" s="219" t="e">
        <v>#DIV/0!</v>
      </c>
      <c r="N170" s="220">
        <v>0</v>
      </c>
      <c r="O170" s="190">
        <v>0</v>
      </c>
      <c r="P170" s="190" t="s">
        <v>45</v>
      </c>
      <c r="Q170" s="191">
        <v>0</v>
      </c>
    </row>
    <row r="171" spans="1:21" s="166" customFormat="1" ht="17.25" customHeight="1" x14ac:dyDescent="0.3">
      <c r="A171" s="173"/>
      <c r="B171" s="402" t="s">
        <v>263</v>
      </c>
      <c r="C171" s="396" t="s">
        <v>79</v>
      </c>
      <c r="D171" s="322">
        <v>2583202</v>
      </c>
      <c r="E171" s="298">
        <v>1154000</v>
      </c>
      <c r="F171" s="366">
        <v>1429202</v>
      </c>
      <c r="G171" s="322">
        <v>2674102</v>
      </c>
      <c r="H171" s="298">
        <v>1244900</v>
      </c>
      <c r="I171" s="366">
        <v>1429202</v>
      </c>
      <c r="J171" s="298">
        <v>295180.07999999996</v>
      </c>
      <c r="K171" s="366">
        <v>0</v>
      </c>
      <c r="L171" s="212">
        <v>0.23711147883364123</v>
      </c>
      <c r="M171" s="213">
        <v>0</v>
      </c>
      <c r="N171" s="214">
        <v>0.11038474972158877</v>
      </c>
      <c r="O171" s="482">
        <v>0.23711147883364123</v>
      </c>
      <c r="P171" s="424">
        <v>0</v>
      </c>
      <c r="Q171" s="425">
        <v>0.11038474972158877</v>
      </c>
    </row>
    <row r="172" spans="1:21" s="400" customFormat="1" x14ac:dyDescent="0.3">
      <c r="A172" s="399"/>
      <c r="B172" s="215" t="s">
        <v>264</v>
      </c>
      <c r="C172" s="403"/>
      <c r="D172" s="216">
        <v>940000</v>
      </c>
      <c r="E172" s="185">
        <v>100000</v>
      </c>
      <c r="F172" s="186">
        <v>840000</v>
      </c>
      <c r="G172" s="216">
        <v>977300</v>
      </c>
      <c r="H172" s="185">
        <v>137300</v>
      </c>
      <c r="I172" s="186">
        <v>840000</v>
      </c>
      <c r="J172" s="259">
        <v>0</v>
      </c>
      <c r="K172" s="186">
        <v>0</v>
      </c>
      <c r="L172" s="223">
        <v>0</v>
      </c>
      <c r="M172" s="224">
        <v>0</v>
      </c>
      <c r="N172" s="225">
        <v>0</v>
      </c>
      <c r="O172" s="224">
        <v>0</v>
      </c>
      <c r="P172" s="224">
        <v>0</v>
      </c>
      <c r="Q172" s="225">
        <v>0</v>
      </c>
    </row>
    <row r="173" spans="1:21" s="400" customFormat="1" ht="28" x14ac:dyDescent="0.3">
      <c r="A173" s="399"/>
      <c r="B173" s="215" t="s">
        <v>265</v>
      </c>
      <c r="C173" s="403"/>
      <c r="D173" s="258">
        <v>500000</v>
      </c>
      <c r="E173" s="259">
        <v>500000</v>
      </c>
      <c r="F173" s="261">
        <v>0</v>
      </c>
      <c r="G173" s="258">
        <v>500000</v>
      </c>
      <c r="H173" s="259">
        <v>500000</v>
      </c>
      <c r="I173" s="261">
        <v>0</v>
      </c>
      <c r="J173" s="259">
        <v>88712.28</v>
      </c>
      <c r="K173" s="261">
        <v>0</v>
      </c>
      <c r="L173" s="262">
        <v>0.17742456000000001</v>
      </c>
      <c r="M173" s="263" t="e">
        <v>#DIV/0!</v>
      </c>
      <c r="N173" s="264">
        <v>0.17742456000000001</v>
      </c>
      <c r="O173" s="263">
        <v>0.17742456000000001</v>
      </c>
      <c r="P173" s="263" t="s">
        <v>45</v>
      </c>
      <c r="Q173" s="264">
        <v>0.17742456000000001</v>
      </c>
      <c r="R173" s="450"/>
      <c r="S173" s="450"/>
    </row>
    <row r="174" spans="1:21" s="400" customFormat="1" x14ac:dyDescent="0.3">
      <c r="A174" s="399"/>
      <c r="B174" s="215" t="s">
        <v>266</v>
      </c>
      <c r="C174" s="403"/>
      <c r="D174" s="216">
        <v>260000</v>
      </c>
      <c r="E174" s="185">
        <v>39000</v>
      </c>
      <c r="F174" s="186">
        <v>221000</v>
      </c>
      <c r="G174" s="216">
        <v>260000</v>
      </c>
      <c r="H174" s="185">
        <v>39000</v>
      </c>
      <c r="I174" s="186">
        <v>221000</v>
      </c>
      <c r="J174" s="259">
        <v>0</v>
      </c>
      <c r="K174" s="186">
        <v>0</v>
      </c>
      <c r="L174" s="189">
        <v>0</v>
      </c>
      <c r="M174" s="190">
        <v>0</v>
      </c>
      <c r="N174" s="191">
        <v>0</v>
      </c>
      <c r="O174" s="190">
        <v>0</v>
      </c>
      <c r="P174" s="190">
        <v>0</v>
      </c>
      <c r="Q174" s="191">
        <v>0</v>
      </c>
    </row>
    <row r="175" spans="1:21" s="400" customFormat="1" x14ac:dyDescent="0.3">
      <c r="A175" s="399"/>
      <c r="B175" s="215" t="s">
        <v>267</v>
      </c>
      <c r="C175" s="403"/>
      <c r="D175" s="258">
        <v>383202</v>
      </c>
      <c r="E175" s="259">
        <v>15000</v>
      </c>
      <c r="F175" s="261">
        <v>368202</v>
      </c>
      <c r="G175" s="258">
        <v>429202</v>
      </c>
      <c r="H175" s="259">
        <v>61000</v>
      </c>
      <c r="I175" s="261">
        <v>368202</v>
      </c>
      <c r="J175" s="259">
        <v>198892.79999999999</v>
      </c>
      <c r="K175" s="261">
        <v>0</v>
      </c>
      <c r="L175" s="262">
        <v>3.2605377049180326</v>
      </c>
      <c r="M175" s="263">
        <v>0</v>
      </c>
      <c r="N175" s="264">
        <v>0.4634013820998038</v>
      </c>
      <c r="O175" s="263">
        <v>3.2605377049180326</v>
      </c>
      <c r="P175" s="263">
        <v>0</v>
      </c>
      <c r="Q175" s="264">
        <v>0.4634013820998038</v>
      </c>
      <c r="R175" s="450"/>
      <c r="S175" s="450"/>
    </row>
    <row r="176" spans="1:21" s="400" customFormat="1" x14ac:dyDescent="0.3">
      <c r="A176" s="399"/>
      <c r="B176" s="215" t="s">
        <v>268</v>
      </c>
      <c r="C176" s="403"/>
      <c r="D176" s="258">
        <v>120000</v>
      </c>
      <c r="E176" s="259">
        <v>120000</v>
      </c>
      <c r="F176" s="261">
        <v>0</v>
      </c>
      <c r="G176" s="258">
        <v>120000</v>
      </c>
      <c r="H176" s="259">
        <v>120000</v>
      </c>
      <c r="I176" s="261">
        <v>0</v>
      </c>
      <c r="J176" s="259">
        <v>0</v>
      </c>
      <c r="K176" s="267">
        <v>0</v>
      </c>
      <c r="L176" s="262">
        <v>0</v>
      </c>
      <c r="M176" s="263" t="e">
        <v>#DIV/0!</v>
      </c>
      <c r="N176" s="264">
        <v>0</v>
      </c>
      <c r="O176" s="263">
        <v>0</v>
      </c>
      <c r="P176" s="263" t="s">
        <v>45</v>
      </c>
      <c r="Q176" s="264">
        <v>0</v>
      </c>
      <c r="S176" s="496"/>
    </row>
    <row r="177" spans="1:17" s="450" customFormat="1" x14ac:dyDescent="0.35">
      <c r="A177" s="404"/>
      <c r="B177" s="401" t="s">
        <v>269</v>
      </c>
      <c r="C177" s="405"/>
      <c r="D177" s="258">
        <v>90000</v>
      </c>
      <c r="E177" s="259">
        <v>90000</v>
      </c>
      <c r="F177" s="261">
        <v>0</v>
      </c>
      <c r="G177" s="258">
        <v>90000</v>
      </c>
      <c r="H177" s="259">
        <v>90000</v>
      </c>
      <c r="I177" s="261">
        <v>0</v>
      </c>
      <c r="J177" s="259">
        <v>0</v>
      </c>
      <c r="K177" s="261">
        <v>0</v>
      </c>
      <c r="L177" s="262">
        <v>0</v>
      </c>
      <c r="M177" s="263" t="e">
        <v>#DIV/0!</v>
      </c>
      <c r="N177" s="264">
        <v>0</v>
      </c>
      <c r="O177" s="263">
        <v>0</v>
      </c>
      <c r="P177" s="263" t="s">
        <v>45</v>
      </c>
      <c r="Q177" s="264">
        <v>0</v>
      </c>
    </row>
    <row r="178" spans="1:17" s="400" customFormat="1" x14ac:dyDescent="0.3">
      <c r="A178" s="399"/>
      <c r="B178" s="215" t="s">
        <v>270</v>
      </c>
      <c r="C178" s="403"/>
      <c r="D178" s="258">
        <v>250000</v>
      </c>
      <c r="E178" s="259">
        <v>250000</v>
      </c>
      <c r="F178" s="261">
        <v>0</v>
      </c>
      <c r="G178" s="258">
        <v>250000</v>
      </c>
      <c r="H178" s="259">
        <v>250000</v>
      </c>
      <c r="I178" s="261">
        <v>0</v>
      </c>
      <c r="J178" s="259">
        <v>0</v>
      </c>
      <c r="K178" s="186">
        <v>0</v>
      </c>
      <c r="L178" s="189">
        <v>0</v>
      </c>
      <c r="M178" s="190" t="e">
        <v>#DIV/0!</v>
      </c>
      <c r="N178" s="191">
        <v>0</v>
      </c>
      <c r="O178" s="190">
        <v>0</v>
      </c>
      <c r="P178" s="190" t="s">
        <v>45</v>
      </c>
      <c r="Q178" s="191">
        <v>0</v>
      </c>
    </row>
    <row r="179" spans="1:17" s="450" customFormat="1" ht="28" x14ac:dyDescent="0.35">
      <c r="A179" s="404"/>
      <c r="B179" s="401" t="s">
        <v>271</v>
      </c>
      <c r="C179" s="406"/>
      <c r="D179" s="258">
        <v>40000</v>
      </c>
      <c r="E179" s="259">
        <v>40000</v>
      </c>
      <c r="F179" s="407">
        <v>0</v>
      </c>
      <c r="G179" s="258">
        <v>40000</v>
      </c>
      <c r="H179" s="259">
        <v>40000</v>
      </c>
      <c r="I179" s="407">
        <v>0</v>
      </c>
      <c r="J179" s="259">
        <v>0</v>
      </c>
      <c r="K179" s="261">
        <v>0</v>
      </c>
      <c r="L179" s="385">
        <v>0</v>
      </c>
      <c r="M179" s="349" t="e">
        <v>#DIV/0!</v>
      </c>
      <c r="N179" s="350">
        <v>0</v>
      </c>
      <c r="O179" s="265">
        <v>0</v>
      </c>
      <c r="P179" s="263" t="s">
        <v>45</v>
      </c>
      <c r="Q179" s="264">
        <v>0</v>
      </c>
    </row>
    <row r="180" spans="1:17" s="450" customFormat="1" x14ac:dyDescent="0.35">
      <c r="A180" s="404"/>
      <c r="B180" s="401" t="s">
        <v>293</v>
      </c>
      <c r="C180" s="406"/>
      <c r="D180" s="258">
        <v>0</v>
      </c>
      <c r="E180" s="259">
        <v>0</v>
      </c>
      <c r="F180" s="407">
        <v>0</v>
      </c>
      <c r="G180" s="258">
        <v>7600</v>
      </c>
      <c r="H180" s="259">
        <v>7600</v>
      </c>
      <c r="I180" s="407">
        <v>0</v>
      </c>
      <c r="J180" s="259">
        <v>7575</v>
      </c>
      <c r="K180" s="261">
        <v>0</v>
      </c>
      <c r="L180" s="385">
        <v>0.99671052631578949</v>
      </c>
      <c r="M180" s="349" t="e">
        <v>#DIV/0!</v>
      </c>
      <c r="N180" s="350">
        <v>0.99671052631578949</v>
      </c>
      <c r="O180" s="348">
        <v>0.99671052631578949</v>
      </c>
      <c r="P180" s="349" t="s">
        <v>45</v>
      </c>
      <c r="Q180" s="350">
        <v>0.99671052631578949</v>
      </c>
    </row>
    <row r="181" spans="1:17" ht="15" hidden="1" customHeight="1" x14ac:dyDescent="0.3">
      <c r="A181" s="182"/>
      <c r="B181" s="395" t="s">
        <v>272</v>
      </c>
      <c r="C181" s="396" t="s">
        <v>79</v>
      </c>
      <c r="D181" s="322">
        <v>0</v>
      </c>
      <c r="E181" s="298">
        <v>0</v>
      </c>
      <c r="F181" s="366">
        <v>0</v>
      </c>
      <c r="G181" s="322">
        <v>0</v>
      </c>
      <c r="H181" s="298">
        <v>0</v>
      </c>
      <c r="I181" s="366">
        <v>0</v>
      </c>
      <c r="J181" s="298">
        <v>0</v>
      </c>
      <c r="K181" s="366">
        <v>0</v>
      </c>
      <c r="L181" s="218" t="e">
        <v>#DIV/0!</v>
      </c>
      <c r="M181" s="219" t="e">
        <v>#DIV/0!</v>
      </c>
      <c r="N181" s="220" t="e">
        <v>#DIV/0!</v>
      </c>
      <c r="O181" s="219" t="s">
        <v>45</v>
      </c>
      <c r="P181" s="219" t="s">
        <v>45</v>
      </c>
      <c r="Q181" s="220" t="s">
        <v>45</v>
      </c>
    </row>
    <row r="182" spans="1:17" ht="15" hidden="1" customHeight="1" x14ac:dyDescent="0.3">
      <c r="A182" s="182"/>
      <c r="B182" s="215" t="s">
        <v>108</v>
      </c>
      <c r="C182" s="319"/>
      <c r="D182" s="258">
        <v>0</v>
      </c>
      <c r="E182" s="312"/>
      <c r="F182" s="313"/>
      <c r="G182" s="258">
        <v>0</v>
      </c>
      <c r="H182" s="312"/>
      <c r="I182" s="313"/>
      <c r="J182" s="312"/>
      <c r="K182" s="313"/>
      <c r="L182" s="218" t="e">
        <v>#DIV/0!</v>
      </c>
      <c r="M182" s="219" t="e">
        <v>#DIV/0!</v>
      </c>
      <c r="N182" s="220" t="e">
        <v>#DIV/0!</v>
      </c>
      <c r="O182" s="226" t="s">
        <v>45</v>
      </c>
      <c r="P182" s="224" t="s">
        <v>45</v>
      </c>
      <c r="Q182" s="225" t="s">
        <v>45</v>
      </c>
    </row>
    <row r="183" spans="1:17" ht="15" hidden="1" customHeight="1" x14ac:dyDescent="0.3">
      <c r="A183" s="182"/>
      <c r="B183" s="215" t="s">
        <v>109</v>
      </c>
      <c r="C183" s="319"/>
      <c r="D183" s="258">
        <v>0</v>
      </c>
      <c r="E183" s="259"/>
      <c r="F183" s="261"/>
      <c r="G183" s="258">
        <v>0</v>
      </c>
      <c r="H183" s="259"/>
      <c r="I183" s="261"/>
      <c r="J183" s="259"/>
      <c r="K183" s="261"/>
      <c r="L183" s="218" t="e">
        <v>#DIV/0!</v>
      </c>
      <c r="M183" s="219" t="e">
        <v>#DIV/0!</v>
      </c>
      <c r="N183" s="220" t="e">
        <v>#DIV/0!</v>
      </c>
      <c r="O183" s="286" t="s">
        <v>45</v>
      </c>
      <c r="P183" s="232" t="s">
        <v>45</v>
      </c>
      <c r="Q183" s="233" t="s">
        <v>45</v>
      </c>
    </row>
    <row r="184" spans="1:17" s="166" customFormat="1" x14ac:dyDescent="0.35">
      <c r="A184" s="173"/>
      <c r="B184" s="408" t="s">
        <v>273</v>
      </c>
      <c r="C184" s="396" t="s">
        <v>79</v>
      </c>
      <c r="D184" s="322">
        <v>15000</v>
      </c>
      <c r="E184" s="409">
        <v>15000</v>
      </c>
      <c r="F184" s="410">
        <v>0</v>
      </c>
      <c r="G184" s="322">
        <v>15000</v>
      </c>
      <c r="H184" s="409">
        <v>15000</v>
      </c>
      <c r="I184" s="410">
        <v>0</v>
      </c>
      <c r="J184" s="409">
        <v>0</v>
      </c>
      <c r="K184" s="410">
        <v>0</v>
      </c>
      <c r="L184" s="212">
        <v>0</v>
      </c>
      <c r="M184" s="213" t="e">
        <v>#DIV/0!</v>
      </c>
      <c r="N184" s="214">
        <v>0</v>
      </c>
      <c r="O184" s="213">
        <v>0</v>
      </c>
      <c r="P184" s="213" t="s">
        <v>45</v>
      </c>
      <c r="Q184" s="214">
        <v>0</v>
      </c>
    </row>
    <row r="185" spans="1:17" s="166" customFormat="1" hidden="1" x14ac:dyDescent="0.3">
      <c r="A185" s="173"/>
      <c r="B185" s="401" t="s">
        <v>110</v>
      </c>
      <c r="C185" s="319"/>
      <c r="D185" s="311">
        <v>0</v>
      </c>
      <c r="E185" s="259"/>
      <c r="F185" s="261"/>
      <c r="G185" s="311">
        <v>0</v>
      </c>
      <c r="H185" s="259"/>
      <c r="I185" s="261"/>
      <c r="J185" s="259"/>
      <c r="K185" s="261">
        <v>0</v>
      </c>
      <c r="L185" s="189" t="e">
        <v>#DIV/0!</v>
      </c>
      <c r="M185" s="190" t="e">
        <v>#DIV/0!</v>
      </c>
      <c r="N185" s="191" t="e">
        <v>#DIV/0!</v>
      </c>
      <c r="O185" s="190" t="s">
        <v>45</v>
      </c>
      <c r="P185" s="190" t="s">
        <v>45</v>
      </c>
      <c r="Q185" s="191" t="s">
        <v>45</v>
      </c>
    </row>
    <row r="186" spans="1:17" s="166" customFormat="1" x14ac:dyDescent="0.3">
      <c r="A186" s="173"/>
      <c r="B186" s="401" t="s">
        <v>274</v>
      </c>
      <c r="C186" s="319"/>
      <c r="D186" s="258">
        <v>15000</v>
      </c>
      <c r="E186" s="259">
        <v>15000</v>
      </c>
      <c r="F186" s="261">
        <v>0</v>
      </c>
      <c r="G186" s="258">
        <v>15000</v>
      </c>
      <c r="H186" s="259">
        <v>15000</v>
      </c>
      <c r="I186" s="261">
        <v>0</v>
      </c>
      <c r="J186" s="259">
        <v>0</v>
      </c>
      <c r="K186" s="186">
        <v>0</v>
      </c>
      <c r="L186" s="231">
        <v>0</v>
      </c>
      <c r="M186" s="232" t="e">
        <v>#DIV/0!</v>
      </c>
      <c r="N186" s="233">
        <v>0</v>
      </c>
      <c r="O186" s="227">
        <v>0</v>
      </c>
      <c r="P186" s="190" t="s">
        <v>45</v>
      </c>
      <c r="Q186" s="191">
        <v>0</v>
      </c>
    </row>
    <row r="187" spans="1:17" s="166" customFormat="1" ht="28" hidden="1" x14ac:dyDescent="0.3">
      <c r="A187" s="173"/>
      <c r="B187" s="321" t="s">
        <v>275</v>
      </c>
      <c r="C187" s="326" t="s">
        <v>79</v>
      </c>
      <c r="D187" s="297">
        <v>0</v>
      </c>
      <c r="E187" s="245"/>
      <c r="F187" s="246">
        <v>0</v>
      </c>
      <c r="G187" s="297">
        <v>0</v>
      </c>
      <c r="H187" s="245"/>
      <c r="I187" s="246">
        <v>0</v>
      </c>
      <c r="J187" s="245">
        <v>0</v>
      </c>
      <c r="K187" s="246">
        <v>0</v>
      </c>
      <c r="L187" s="218" t="e">
        <v>#DIV/0!</v>
      </c>
      <c r="M187" s="219" t="e">
        <v>#DIV/0!</v>
      </c>
      <c r="N187" s="220" t="e">
        <v>#DIV/0!</v>
      </c>
      <c r="O187" s="348" t="s">
        <v>45</v>
      </c>
      <c r="P187" s="349" t="s">
        <v>45</v>
      </c>
      <c r="Q187" s="350" t="s">
        <v>45</v>
      </c>
    </row>
    <row r="188" spans="1:17" x14ac:dyDescent="0.3">
      <c r="A188" s="182"/>
      <c r="B188" s="402" t="s">
        <v>276</v>
      </c>
      <c r="C188" s="209" t="s">
        <v>79</v>
      </c>
      <c r="D188" s="322">
        <v>860499</v>
      </c>
      <c r="E188" s="210">
        <v>600000</v>
      </c>
      <c r="F188" s="211">
        <v>260499</v>
      </c>
      <c r="G188" s="322">
        <v>901263</v>
      </c>
      <c r="H188" s="210">
        <v>629000</v>
      </c>
      <c r="I188" s="211">
        <v>272263</v>
      </c>
      <c r="J188" s="210">
        <v>77931.320000000007</v>
      </c>
      <c r="K188" s="211">
        <v>0</v>
      </c>
      <c r="L188" s="212">
        <v>0.12389717011128777</v>
      </c>
      <c r="M188" s="213">
        <v>0</v>
      </c>
      <c r="N188" s="214">
        <v>8.6469010710525124E-2</v>
      </c>
      <c r="O188" s="213">
        <v>0.12389717011128777</v>
      </c>
      <c r="P188" s="213">
        <v>0</v>
      </c>
      <c r="Q188" s="214">
        <v>8.6469010710525124E-2</v>
      </c>
    </row>
    <row r="189" spans="1:17" x14ac:dyDescent="0.3">
      <c r="A189" s="182"/>
      <c r="B189" s="183" t="s">
        <v>112</v>
      </c>
      <c r="C189" s="184"/>
      <c r="D189" s="258">
        <v>200000</v>
      </c>
      <c r="E189" s="259">
        <v>200000</v>
      </c>
      <c r="F189" s="261">
        <v>0</v>
      </c>
      <c r="G189" s="258">
        <v>200000</v>
      </c>
      <c r="H189" s="259">
        <v>200000</v>
      </c>
      <c r="I189" s="261">
        <v>0</v>
      </c>
      <c r="J189" s="259">
        <v>22410.52</v>
      </c>
      <c r="K189" s="186">
        <v>0</v>
      </c>
      <c r="L189" s="223">
        <v>0.1120526</v>
      </c>
      <c r="M189" s="224" t="e">
        <v>#DIV/0!</v>
      </c>
      <c r="N189" s="225">
        <v>0.1120526</v>
      </c>
      <c r="O189" s="224">
        <v>0.1120526</v>
      </c>
      <c r="P189" s="224" t="s">
        <v>45</v>
      </c>
      <c r="Q189" s="225">
        <v>0.1120526</v>
      </c>
    </row>
    <row r="190" spans="1:17" x14ac:dyDescent="0.3">
      <c r="A190" s="182"/>
      <c r="B190" s="183" t="s">
        <v>111</v>
      </c>
      <c r="C190" s="184"/>
      <c r="D190" s="258">
        <v>348318</v>
      </c>
      <c r="E190" s="259">
        <v>150000</v>
      </c>
      <c r="F190" s="261">
        <v>198318</v>
      </c>
      <c r="G190" s="258">
        <v>360082</v>
      </c>
      <c r="H190" s="259">
        <v>150000</v>
      </c>
      <c r="I190" s="261">
        <v>210082</v>
      </c>
      <c r="J190" s="259">
        <v>9112.7999999999993</v>
      </c>
      <c r="K190" s="186">
        <v>0</v>
      </c>
      <c r="L190" s="189">
        <v>6.0751999999999994E-2</v>
      </c>
      <c r="M190" s="190">
        <v>0</v>
      </c>
      <c r="N190" s="191">
        <v>2.5307568831543923E-2</v>
      </c>
      <c r="O190" s="190">
        <v>6.0751999999999994E-2</v>
      </c>
      <c r="P190" s="190">
        <v>0</v>
      </c>
      <c r="Q190" s="191">
        <v>2.5307568831543923E-2</v>
      </c>
    </row>
    <row r="191" spans="1:17" x14ac:dyDescent="0.3">
      <c r="A191" s="182"/>
      <c r="B191" s="183" t="s">
        <v>277</v>
      </c>
      <c r="C191" s="184"/>
      <c r="D191" s="258">
        <v>112181</v>
      </c>
      <c r="E191" s="259">
        <v>50000</v>
      </c>
      <c r="F191" s="261">
        <v>62181</v>
      </c>
      <c r="G191" s="258">
        <v>141181</v>
      </c>
      <c r="H191" s="259">
        <v>79000</v>
      </c>
      <c r="I191" s="261">
        <v>62181</v>
      </c>
      <c r="J191" s="259">
        <v>42102</v>
      </c>
      <c r="K191" s="186">
        <v>0</v>
      </c>
      <c r="L191" s="189">
        <v>0.5329367088607595</v>
      </c>
      <c r="M191" s="190">
        <v>0</v>
      </c>
      <c r="N191" s="191">
        <v>0.29821293233508755</v>
      </c>
      <c r="O191" s="190">
        <v>0.5329367088607595</v>
      </c>
      <c r="P191" s="190">
        <v>0</v>
      </c>
      <c r="Q191" s="191">
        <v>0.29821293233508755</v>
      </c>
    </row>
    <row r="192" spans="1:17" x14ac:dyDescent="0.3">
      <c r="A192" s="182"/>
      <c r="B192" s="183" t="s">
        <v>297</v>
      </c>
      <c r="C192" s="184"/>
      <c r="D192" s="258">
        <v>100000</v>
      </c>
      <c r="E192" s="259">
        <v>100000</v>
      </c>
      <c r="F192" s="261">
        <v>0</v>
      </c>
      <c r="G192" s="258">
        <v>100000</v>
      </c>
      <c r="H192" s="259">
        <v>100000</v>
      </c>
      <c r="I192" s="261">
        <v>0</v>
      </c>
      <c r="J192" s="259">
        <v>4306</v>
      </c>
      <c r="K192" s="186">
        <v>0</v>
      </c>
      <c r="L192" s="189">
        <v>4.3060000000000001E-2</v>
      </c>
      <c r="M192" s="190" t="e">
        <v>#DIV/0!</v>
      </c>
      <c r="N192" s="191">
        <v>4.3060000000000001E-2</v>
      </c>
      <c r="O192" s="190">
        <v>4.3060000000000001E-2</v>
      </c>
      <c r="P192" s="190" t="s">
        <v>45</v>
      </c>
      <c r="Q192" s="191">
        <v>4.3060000000000001E-2</v>
      </c>
    </row>
    <row r="193" spans="1:17" x14ac:dyDescent="0.3">
      <c r="A193" s="182"/>
      <c r="B193" s="183" t="s">
        <v>294</v>
      </c>
      <c r="C193" s="319"/>
      <c r="D193" s="258">
        <v>100000</v>
      </c>
      <c r="E193" s="259">
        <v>100000</v>
      </c>
      <c r="F193" s="261">
        <v>0</v>
      </c>
      <c r="G193" s="258">
        <v>100000</v>
      </c>
      <c r="H193" s="259">
        <v>100000</v>
      </c>
      <c r="I193" s="261">
        <v>0</v>
      </c>
      <c r="J193" s="259">
        <v>0</v>
      </c>
      <c r="K193" s="261">
        <v>0</v>
      </c>
      <c r="L193" s="451">
        <v>0</v>
      </c>
      <c r="M193" s="452" t="e">
        <v>#DIV/0!</v>
      </c>
      <c r="N193" s="453">
        <v>0</v>
      </c>
      <c r="O193" s="454">
        <v>0</v>
      </c>
      <c r="P193" s="452" t="s">
        <v>45</v>
      </c>
      <c r="Q193" s="453">
        <v>0</v>
      </c>
    </row>
    <row r="194" spans="1:17" s="166" customFormat="1" x14ac:dyDescent="0.3">
      <c r="A194" s="165"/>
      <c r="B194" s="174" t="s">
        <v>113</v>
      </c>
      <c r="C194" s="458"/>
      <c r="D194" s="230">
        <v>5349200</v>
      </c>
      <c r="E194" s="202">
        <v>2651200</v>
      </c>
      <c r="F194" s="202">
        <v>2698000</v>
      </c>
      <c r="G194" s="230">
        <v>6158200</v>
      </c>
      <c r="H194" s="202">
        <v>3460200</v>
      </c>
      <c r="I194" s="202">
        <v>2698000</v>
      </c>
      <c r="J194" s="202">
        <v>1558405.32</v>
      </c>
      <c r="K194" s="203">
        <v>0</v>
      </c>
      <c r="L194" s="411">
        <v>0.45038012831628232</v>
      </c>
      <c r="M194" s="412">
        <v>0</v>
      </c>
      <c r="N194" s="413">
        <v>0.25306182326004351</v>
      </c>
      <c r="O194" s="414">
        <v>0.45038012831628232</v>
      </c>
      <c r="P194" s="412">
        <v>0</v>
      </c>
      <c r="Q194" s="413">
        <v>0.25306182326004351</v>
      </c>
    </row>
    <row r="195" spans="1:17" s="166" customFormat="1" ht="28" hidden="1" x14ac:dyDescent="0.35">
      <c r="A195" s="173"/>
      <c r="B195" s="318" t="s">
        <v>278</v>
      </c>
      <c r="C195" s="319" t="s">
        <v>79</v>
      </c>
      <c r="D195" s="320">
        <v>0</v>
      </c>
      <c r="E195" s="245"/>
      <c r="F195" s="246">
        <v>0</v>
      </c>
      <c r="G195" s="320">
        <v>0</v>
      </c>
      <c r="H195" s="245"/>
      <c r="I195" s="246">
        <v>0</v>
      </c>
      <c r="J195" s="259">
        <v>0</v>
      </c>
      <c r="K195" s="246">
        <v>0</v>
      </c>
      <c r="L195" s="415" t="e">
        <v>#DIV/0!</v>
      </c>
      <c r="M195" s="416" t="e">
        <v>#DIV/0!</v>
      </c>
      <c r="N195" s="417" t="e">
        <v>#DIV/0!</v>
      </c>
      <c r="O195" s="418" t="s">
        <v>45</v>
      </c>
      <c r="P195" s="416" t="s">
        <v>45</v>
      </c>
      <c r="Q195" s="417" t="s">
        <v>45</v>
      </c>
    </row>
    <row r="196" spans="1:17" s="166" customFormat="1" x14ac:dyDescent="0.35">
      <c r="A196" s="173"/>
      <c r="B196" s="318" t="s">
        <v>279</v>
      </c>
      <c r="C196" s="319" t="s">
        <v>79</v>
      </c>
      <c r="D196" s="297">
        <v>20000</v>
      </c>
      <c r="E196" s="419">
        <v>20000</v>
      </c>
      <c r="F196" s="327">
        <v>0</v>
      </c>
      <c r="G196" s="297">
        <v>20000</v>
      </c>
      <c r="H196" s="419">
        <v>20000</v>
      </c>
      <c r="I196" s="327">
        <v>0</v>
      </c>
      <c r="J196" s="327">
        <v>0</v>
      </c>
      <c r="K196" s="327">
        <v>0</v>
      </c>
      <c r="L196" s="212">
        <v>0</v>
      </c>
      <c r="M196" s="213" t="e">
        <v>#DIV/0!</v>
      </c>
      <c r="N196" s="214">
        <v>0</v>
      </c>
      <c r="O196" s="213">
        <v>0</v>
      </c>
      <c r="P196" s="213" t="s">
        <v>45</v>
      </c>
      <c r="Q196" s="214">
        <v>0</v>
      </c>
    </row>
    <row r="197" spans="1:17" s="166" customFormat="1" x14ac:dyDescent="0.3">
      <c r="A197" s="173"/>
      <c r="B197" s="455" t="s">
        <v>280</v>
      </c>
      <c r="C197" s="319"/>
      <c r="D197" s="258">
        <v>10000</v>
      </c>
      <c r="E197" s="312">
        <v>10000</v>
      </c>
      <c r="F197" s="372">
        <v>0</v>
      </c>
      <c r="G197" s="258">
        <v>10000</v>
      </c>
      <c r="H197" s="312">
        <v>10000</v>
      </c>
      <c r="I197" s="372">
        <v>0</v>
      </c>
      <c r="J197" s="372">
        <v>0</v>
      </c>
      <c r="K197" s="186">
        <v>0</v>
      </c>
      <c r="L197" s="223">
        <v>0</v>
      </c>
      <c r="M197" s="224" t="e">
        <v>#DIV/0!</v>
      </c>
      <c r="N197" s="225">
        <v>0</v>
      </c>
      <c r="O197" s="224">
        <v>0</v>
      </c>
      <c r="P197" s="224" t="s">
        <v>45</v>
      </c>
      <c r="Q197" s="225">
        <v>0</v>
      </c>
    </row>
    <row r="198" spans="1:17" s="166" customFormat="1" x14ac:dyDescent="0.3">
      <c r="A198" s="173"/>
      <c r="B198" s="455" t="s">
        <v>281</v>
      </c>
      <c r="C198" s="319"/>
      <c r="D198" s="258">
        <v>10000</v>
      </c>
      <c r="E198" s="259">
        <v>10000</v>
      </c>
      <c r="F198" s="261">
        <v>0</v>
      </c>
      <c r="G198" s="258">
        <v>10000</v>
      </c>
      <c r="H198" s="259">
        <v>10000</v>
      </c>
      <c r="I198" s="261">
        <v>0</v>
      </c>
      <c r="J198" s="261">
        <v>0</v>
      </c>
      <c r="K198" s="420">
        <v>0</v>
      </c>
      <c r="L198" s="231">
        <v>0</v>
      </c>
      <c r="M198" s="232" t="e">
        <v>#DIV/0!</v>
      </c>
      <c r="N198" s="233">
        <v>0</v>
      </c>
      <c r="O198" s="232">
        <v>0</v>
      </c>
      <c r="P198" s="232" t="s">
        <v>45</v>
      </c>
      <c r="Q198" s="233">
        <v>0</v>
      </c>
    </row>
    <row r="199" spans="1:17" s="166" customFormat="1" x14ac:dyDescent="0.35">
      <c r="A199" s="173"/>
      <c r="B199" s="421" t="s">
        <v>298</v>
      </c>
      <c r="C199" s="422" t="s">
        <v>79</v>
      </c>
      <c r="D199" s="322">
        <v>9200</v>
      </c>
      <c r="E199" s="371">
        <v>9200</v>
      </c>
      <c r="F199" s="372">
        <v>0</v>
      </c>
      <c r="G199" s="322">
        <v>9200</v>
      </c>
      <c r="H199" s="371">
        <v>9200</v>
      </c>
      <c r="I199" s="372">
        <v>0</v>
      </c>
      <c r="J199" s="372">
        <v>0</v>
      </c>
      <c r="K199" s="246">
        <v>0</v>
      </c>
      <c r="L199" s="423">
        <v>0</v>
      </c>
      <c r="M199" s="424" t="e">
        <v>#DIV/0!</v>
      </c>
      <c r="N199" s="425">
        <v>0</v>
      </c>
      <c r="O199" s="424">
        <v>0</v>
      </c>
      <c r="P199" s="424" t="s">
        <v>45</v>
      </c>
      <c r="Q199" s="425">
        <v>0</v>
      </c>
    </row>
    <row r="200" spans="1:17" s="166" customFormat="1" ht="17.25" customHeight="1" x14ac:dyDescent="0.35">
      <c r="A200" s="173"/>
      <c r="B200" s="426" t="s">
        <v>114</v>
      </c>
      <c r="C200" s="396" t="s">
        <v>79</v>
      </c>
      <c r="D200" s="427">
        <v>5320000</v>
      </c>
      <c r="E200" s="371">
        <v>2622000</v>
      </c>
      <c r="F200" s="372">
        <v>2698000</v>
      </c>
      <c r="G200" s="427">
        <v>6129000</v>
      </c>
      <c r="H200" s="371">
        <v>3431000</v>
      </c>
      <c r="I200" s="372">
        <v>2698000</v>
      </c>
      <c r="J200" s="371">
        <v>1558405.32</v>
      </c>
      <c r="K200" s="372">
        <v>0</v>
      </c>
      <c r="L200" s="428">
        <v>0.45421315068493151</v>
      </c>
      <c r="M200" s="429">
        <v>0</v>
      </c>
      <c r="N200" s="430">
        <v>0.25426746940773376</v>
      </c>
      <c r="O200" s="429">
        <v>0.45421315068493151</v>
      </c>
      <c r="P200" s="429">
        <v>0</v>
      </c>
      <c r="Q200" s="430">
        <v>0.25426746940773376</v>
      </c>
    </row>
    <row r="201" spans="1:17" s="166" customFormat="1" x14ac:dyDescent="0.3">
      <c r="A201" s="173"/>
      <c r="B201" s="431" t="s">
        <v>282</v>
      </c>
      <c r="C201" s="319"/>
      <c r="D201" s="258">
        <v>3550000</v>
      </c>
      <c r="E201" s="259">
        <v>1300000</v>
      </c>
      <c r="F201" s="261">
        <v>2250000</v>
      </c>
      <c r="G201" s="258">
        <v>4359000</v>
      </c>
      <c r="H201" s="259">
        <v>2109000</v>
      </c>
      <c r="I201" s="261">
        <v>2250000</v>
      </c>
      <c r="J201" s="259">
        <v>1508934.8</v>
      </c>
      <c r="K201" s="267">
        <v>0</v>
      </c>
      <c r="L201" s="189">
        <v>0.71547406353722143</v>
      </c>
      <c r="M201" s="190">
        <v>0</v>
      </c>
      <c r="N201" s="191">
        <v>0.34616535902729983</v>
      </c>
      <c r="O201" s="190">
        <v>0.71547406353722143</v>
      </c>
      <c r="P201" s="190">
        <v>0</v>
      </c>
      <c r="Q201" s="191">
        <v>0.34616535902729983</v>
      </c>
    </row>
    <row r="202" spans="1:17" x14ac:dyDescent="0.3">
      <c r="A202" s="314"/>
      <c r="B202" s="432" t="s">
        <v>283</v>
      </c>
      <c r="C202" s="433"/>
      <c r="D202" s="460">
        <v>1770000</v>
      </c>
      <c r="E202" s="194">
        <v>1322000</v>
      </c>
      <c r="F202" s="195">
        <v>448000</v>
      </c>
      <c r="G202" s="460">
        <v>1770000</v>
      </c>
      <c r="H202" s="194">
        <v>1322000</v>
      </c>
      <c r="I202" s="195">
        <v>448000</v>
      </c>
      <c r="J202" s="497">
        <v>49470.520000000004</v>
      </c>
      <c r="K202" s="317">
        <v>0</v>
      </c>
      <c r="L202" s="199">
        <v>3.7420968229954617E-2</v>
      </c>
      <c r="M202" s="197">
        <v>0</v>
      </c>
      <c r="N202" s="198">
        <v>2.7949446327683619E-2</v>
      </c>
      <c r="O202" s="199">
        <v>3.7420968229954617E-2</v>
      </c>
      <c r="P202" s="197">
        <v>0</v>
      </c>
      <c r="Q202" s="198">
        <v>2.7949446327683619E-2</v>
      </c>
    </row>
  </sheetData>
  <mergeCells count="11">
    <mergeCell ref="H3:I3"/>
    <mergeCell ref="J3:K3"/>
    <mergeCell ref="L3:N3"/>
    <mergeCell ref="O3:Q3"/>
    <mergeCell ref="B9:F9"/>
    <mergeCell ref="G3:G4"/>
    <mergeCell ref="B1:F1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eelarve täitmine</vt:lpstr>
      <vt:lpstr>investeeringud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Gross</dc:creator>
  <cp:lastModifiedBy>Admin</cp:lastModifiedBy>
  <dcterms:created xsi:type="dcterms:W3CDTF">2019-06-05T05:21:41Z</dcterms:created>
  <dcterms:modified xsi:type="dcterms:W3CDTF">2021-05-04T05:14:50Z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5c9bb775-4288-4142-bbd4-b3455ea8c88b</vt:lpwstr>
  </property>
</Properties>
</file>